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0"/>
  </bookViews>
  <sheets>
    <sheet name="Perequativo 2006" sheetId="1" r:id="rId1"/>
  </sheets>
  <definedNames>
    <definedName name="A">#REF!</definedName>
    <definedName name="Aalsl">#REF!</definedName>
    <definedName name="Aalslslsas">#REF!</definedName>
    <definedName name="All">#REF!</definedName>
    <definedName name="Allegato">#REF!</definedName>
    <definedName name="ALLEGATO_DESCR">#REF!</definedName>
    <definedName name="ALLEGATO_NUM">#REF!</definedName>
    <definedName name="Allegato_tipo">#REF!</definedName>
    <definedName name="_xlnm.Print_Area" localSheetId="0">'Perequativo 2006'!$B$1:$Y$228</definedName>
    <definedName name="Data_det">#REF!</definedName>
    <definedName name="DataDet">#REF!</definedName>
    <definedName name="Firma">#REF!</definedName>
    <definedName name="IDDet">#REF!</definedName>
    <definedName name="PPAGINA_RIFERIMENTO">#REF!</definedName>
    <definedName name="PPAGINA_TIPO">#REF!</definedName>
    <definedName name="_xlnm.Print_Titles" localSheetId="0">'Perequativo 2006'!$1:$2</definedName>
  </definedNames>
  <calcPr fullCalcOnLoad="1"/>
</workbook>
</file>

<file path=xl/sharedStrings.xml><?xml version="1.0" encoding="utf-8"?>
<sst xmlns="http://schemas.openxmlformats.org/spreadsheetml/2006/main" count="268" uniqueCount="264">
  <si>
    <t>codice</t>
  </si>
  <si>
    <t>Comune di:</t>
  </si>
  <si>
    <t>Fondo perequativo netto 2005</t>
  </si>
  <si>
    <t>FONDO PEREQUATIVO NETTO 2004</t>
  </si>
  <si>
    <t>Fondo ordinario confluito nel Fondo perequativo 2005</t>
  </si>
  <si>
    <t>Riparto maggiori risorse personale 2003</t>
  </si>
  <si>
    <t>Riparto maggiori risorse personale 2004</t>
  </si>
  <si>
    <t>Riparto maggiori risorse personale (quote 2003 e 2004)</t>
  </si>
  <si>
    <t>Minoranze linguistiche</t>
  </si>
  <si>
    <t>Spiagge sicure</t>
  </si>
  <si>
    <t>Quota esternalità scuole</t>
  </si>
  <si>
    <t>Quota pulizia palestre</t>
  </si>
  <si>
    <t>Previdenza integrativa</t>
  </si>
  <si>
    <t>Addizionale ENEL</t>
  </si>
  <si>
    <t>Personalizzazione 2003 e 2004</t>
  </si>
  <si>
    <t>Personalizzazione 2005</t>
  </si>
  <si>
    <t>Quota personalizzazione</t>
  </si>
  <si>
    <t>Tributi soppressi</t>
  </si>
  <si>
    <t xml:space="preserve">Servizio socio-educativi per la prima infanzia </t>
  </si>
  <si>
    <t>Consolidamento ass. 2005 per campi nomadi</t>
  </si>
  <si>
    <t>Totale al netto gestioni associate</t>
  </si>
  <si>
    <t xml:space="preserve">Incentivo per gestioni associate </t>
  </si>
  <si>
    <t>TOTALE FONDO PEREQUATIVO 2006</t>
  </si>
  <si>
    <t>(1)</t>
  </si>
  <si>
    <t>(2)</t>
  </si>
  <si>
    <t>(3)</t>
  </si>
  <si>
    <t>(4)</t>
  </si>
  <si>
    <t>(5)</t>
  </si>
  <si>
    <t>(6)</t>
  </si>
  <si>
    <t>(7)</t>
  </si>
  <si>
    <t>(8)</t>
  </si>
  <si>
    <t>Quota consolidata
'(9)</t>
  </si>
  <si>
    <t>Quota perequazione capacità fiscale
'(10)</t>
  </si>
  <si>
    <t>Totale
(11)</t>
  </si>
  <si>
    <t>(12)</t>
  </si>
  <si>
    <t>(13)</t>
  </si>
  <si>
    <t>(14)</t>
  </si>
  <si>
    <t>(15)</t>
  </si>
  <si>
    <t>(16)</t>
  </si>
  <si>
    <t>ALA</t>
  </si>
  <si>
    <t>ALBIANO</t>
  </si>
  <si>
    <t>ALDENO</t>
  </si>
  <si>
    <t>AMBLAR</t>
  </si>
  <si>
    <t>ANDALO</t>
  </si>
  <si>
    <t>ARCO</t>
  </si>
  <si>
    <t>AVIO</t>
  </si>
  <si>
    <t>BASELGA DI PINE'</t>
  </si>
  <si>
    <t>BEDOLLO</t>
  </si>
  <si>
    <t>BERSONE</t>
  </si>
  <si>
    <t>BESENELLO</t>
  </si>
  <si>
    <t>BEZZECCA</t>
  </si>
  <si>
    <t>BIENO</t>
  </si>
  <si>
    <t>BLEGGIO INFERIORE</t>
  </si>
  <si>
    <t>BLEGGIO SUPERIORE</t>
  </si>
  <si>
    <t>BOCENAGO</t>
  </si>
  <si>
    <t>BOLBENO</t>
  </si>
  <si>
    <t>BONDO</t>
  </si>
  <si>
    <t>BONDONE</t>
  </si>
  <si>
    <t>BORGO VALSUGANA</t>
  </si>
  <si>
    <t>BOSENTINO</t>
  </si>
  <si>
    <t>BREGUZZO</t>
  </si>
  <si>
    <t>BRENTONICO</t>
  </si>
  <si>
    <t>BRESIMO</t>
  </si>
  <si>
    <t>BREZ</t>
  </si>
  <si>
    <t>BRIONE</t>
  </si>
  <si>
    <t>CADERZONE</t>
  </si>
  <si>
    <t>CAGNO'</t>
  </si>
  <si>
    <t>CALAVINO</t>
  </si>
  <si>
    <t>CALCERANICA AL LAGO</t>
  </si>
  <si>
    <t>CALDES</t>
  </si>
  <si>
    <t>CALDONAZZO</t>
  </si>
  <si>
    <t>CALLIANO</t>
  </si>
  <si>
    <t>CAMPITELLO DI FASSA</t>
  </si>
  <si>
    <t>CAMPODENNO</t>
  </si>
  <si>
    <t>CANAL SAN BOVO</t>
  </si>
  <si>
    <t>CANAZEI</t>
  </si>
  <si>
    <t>CAPRIANA</t>
  </si>
  <si>
    <t>CARANO</t>
  </si>
  <si>
    <t>CARISOLO</t>
  </si>
  <si>
    <t>CARZANO</t>
  </si>
  <si>
    <t>CASTEL CONDINO</t>
  </si>
  <si>
    <t>CASTELFONDO</t>
  </si>
  <si>
    <t>CASTELLO 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</si>
  <si>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</si>
  <si>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</si>
  <si>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</si>
  <si>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</si>
  <si>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</si>
  <si>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</si>
  <si>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</si>
  <si>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CEMBRA</t>
  </si>
  <si>
    <t>CENTA SAN NICOLO'</t>
  </si>
  <si>
    <t>CIMEGO</t>
  </si>
  <si>
    <t>CIMONE</t>
  </si>
  <si>
    <t>CINTE TESINO</t>
  </si>
  <si>
    <t>CIS</t>
  </si>
  <si>
    <t>CIVEZZANO</t>
  </si>
  <si>
    <t>CLES</t>
  </si>
  <si>
    <t>CLOZ</t>
  </si>
  <si>
    <t>COMMEZZADURA</t>
  </si>
  <si>
    <t>CONCEI</t>
  </si>
  <si>
    <t>CONDINO</t>
  </si>
  <si>
    <t>COREDO</t>
  </si>
  <si>
    <t>CROVIANA</t>
  </si>
  <si>
    <t>CUNEVO</t>
  </si>
  <si>
    <t>DAIANO</t>
  </si>
  <si>
    <t>DAMBEL</t>
  </si>
  <si>
    <t>DAONE</t>
  </si>
  <si>
    <t>DARE'</t>
  </si>
  <si>
    <t>DENNO</t>
  </si>
  <si>
    <t>DIMARO</t>
  </si>
  <si>
    <t>DON</t>
  </si>
  <si>
    <t>DORSINO</t>
  </si>
  <si>
    <t>DRENA</t>
  </si>
  <si>
    <t>DRO</t>
  </si>
  <si>
    <t>FAEDO</t>
  </si>
  <si>
    <t>FAI DELLA PAGANELLA</t>
  </si>
  <si>
    <t>FAVER</t>
  </si>
  <si>
    <t>FIAVE'</t>
  </si>
  <si>
    <t>FIERA DI PRIMIERO</t>
  </si>
  <si>
    <t>FIEROZZO</t>
  </si>
  <si>
    <t>FLAVON</t>
  </si>
  <si>
    <t>FOLGARIA</t>
  </si>
  <si>
    <t>FONDO</t>
  </si>
  <si>
    <t>FORNACE</t>
  </si>
  <si>
    <t>FRASSILONGO</t>
  </si>
  <si>
    <t>GARNIGA</t>
  </si>
  <si>
    <t>GIOVO</t>
  </si>
  <si>
    <t>GIUSTINO</t>
  </si>
  <si>
    <t>GRAUNO</t>
  </si>
  <si>
    <t>GRIGNO</t>
  </si>
  <si>
    <t>GRUMES</t>
  </si>
  <si>
    <t>IMER</t>
  </si>
  <si>
    <t>ISERA</t>
  </si>
  <si>
    <t>IVANO-FRACENA</t>
  </si>
  <si>
    <t>LARDARO</t>
  </si>
  <si>
    <t>LASINO</t>
  </si>
  <si>
    <t>LAVARONE</t>
  </si>
  <si>
    <t>LAVIS</t>
  </si>
  <si>
    <t>LEVICO TERME</t>
  </si>
  <si>
    <t>LISIGNAGO</t>
  </si>
  <si>
    <t>LIVO</t>
  </si>
  <si>
    <t>LOMASO</t>
  </si>
  <si>
    <t>LONA-LASES</t>
  </si>
  <si>
    <t>LUSERNA</t>
  </si>
  <si>
    <t>MALE'</t>
  </si>
  <si>
    <t>MALOSCO</t>
  </si>
  <si>
    <t>MASSIMENO</t>
  </si>
  <si>
    <t>MAZZIN</t>
  </si>
  <si>
    <t>MEZZANA</t>
  </si>
  <si>
    <t>MEZZANO</t>
  </si>
  <si>
    <t>MEZZOCORONA</t>
  </si>
  <si>
    <t>MEZZOLOMBARDO</t>
  </si>
  <si>
    <t>MOENA</t>
  </si>
  <si>
    <t>MOLINA DI LEDRO</t>
  </si>
  <si>
    <t>MOLVENO</t>
  </si>
  <si>
    <t>MONCLASSICO</t>
  </si>
  <si>
    <t>MONTAGNE</t>
  </si>
  <si>
    <t>MORI</t>
  </si>
  <si>
    <t>NAGO-TORBOLE</t>
  </si>
  <si>
    <t>NANNO</t>
  </si>
  <si>
    <t>NAVE SAN ROCCO</t>
  </si>
  <si>
    <t>NOGAREDO</t>
  </si>
  <si>
    <t>NOMI</t>
  </si>
  <si>
    <t>NOVALEDO</t>
  </si>
  <si>
    <t>OSPEDALETTO</t>
  </si>
  <si>
    <t>OSSANA</t>
  </si>
  <si>
    <t>PADERGNONE</t>
  </si>
  <si>
    <t>PALU' DEL FERSINA</t>
  </si>
  <si>
    <t>PANCHIA'</t>
  </si>
  <si>
    <t>RONZO CHIENIS</t>
  </si>
  <si>
    <t>PEJO</t>
  </si>
  <si>
    <t>PELLIZZANO</t>
  </si>
  <si>
    <t>PELUGO</t>
  </si>
  <si>
    <t>PERGINE VALSUGANA</t>
  </si>
  <si>
    <t>PIEVE DI BONO</t>
  </si>
  <si>
    <t>PIEVE DI LEDRO</t>
  </si>
  <si>
    <t>PIEVE TESINO</t>
  </si>
  <si>
    <t>PINZOLO</t>
  </si>
  <si>
    <t>POMAROLO</t>
  </si>
  <si>
    <t>POZZA DI FASSA</t>
  </si>
  <si>
    <t>PRASO</t>
  </si>
  <si>
    <t>PREDAZZO</t>
  </si>
  <si>
    <t>PREORE</t>
  </si>
  <si>
    <t>PREZZO</t>
  </si>
  <si>
    <t>RABBI</t>
  </si>
  <si>
    <t>RAGOLI</t>
  </si>
  <si>
    <t>REVO'</t>
  </si>
  <si>
    <t>RIVA DEL GARDA</t>
  </si>
  <si>
    <t>ROMALLO</t>
  </si>
  <si>
    <t>ROMENO</t>
  </si>
  <si>
    <t>RONCEGNO</t>
  </si>
  <si>
    <t>RONCHI VALSUGANA</t>
  </si>
  <si>
    <t>RONCONE</t>
  </si>
  <si>
    <t>RONZONE</t>
  </si>
  <si>
    <t>ROVERE DELLA LUNA</t>
  </si>
  <si>
    <t>ROVERETO</t>
  </si>
  <si>
    <t>RUFFRE'</t>
  </si>
  <si>
    <t>RUMO</t>
  </si>
  <si>
    <t>SAGRON MIS</t>
  </si>
  <si>
    <t>SAMONE</t>
  </si>
  <si>
    <t>SAN LORENZO IN BANALE</t>
  </si>
  <si>
    <t>SAN MICHELE ALL' ADIGE</t>
  </si>
  <si>
    <t>SANT ORSOLA TERME</t>
  </si>
  <si>
    <t>SANZENO</t>
  </si>
  <si>
    <t>SARNONICO</t>
  </si>
  <si>
    <t>SCURELLE</t>
  </si>
  <si>
    <t>SEGONZANO</t>
  </si>
  <si>
    <t>SFRUZ</t>
  </si>
  <si>
    <t>SIROR</t>
  </si>
  <si>
    <t>SMARANO</t>
  </si>
  <si>
    <t>SORAGA</t>
  </si>
  <si>
    <t>SOVER</t>
  </si>
  <si>
    <t>SPERA</t>
  </si>
  <si>
    <t>SPIAZZO</t>
  </si>
  <si>
    <t>SPORMAGGIORE</t>
  </si>
  <si>
    <t>SPORMINORE</t>
  </si>
  <si>
    <t>STENICO</t>
  </si>
  <si>
    <t>STORO</t>
  </si>
  <si>
    <t>STREMBO</t>
  </si>
  <si>
    <t>STRIGNO</t>
  </si>
  <si>
    <t>TAIO</t>
  </si>
  <si>
    <t>TASSULLO</t>
  </si>
  <si>
    <t>TELVE</t>
  </si>
  <si>
    <t>TELVE DI SOPRA</t>
  </si>
  <si>
    <t>TENNA</t>
  </si>
  <si>
    <t>TENNO</t>
  </si>
  <si>
    <t>TERLAGO</t>
  </si>
  <si>
    <t>TERRAGNOLO</t>
  </si>
  <si>
    <t>TERRES</t>
  </si>
  <si>
    <t>TERZOLAS</t>
  </si>
  <si>
    <t>TESERO</t>
  </si>
  <si>
    <t>TIARNO DI SOPRA</t>
  </si>
  <si>
    <t>TIARNO DI SOTTO</t>
  </si>
  <si>
    <t>TIONE DI TRENTO</t>
  </si>
  <si>
    <t>TON</t>
  </si>
  <si>
    <t>TONADICO</t>
  </si>
  <si>
    <t>TORCEGNO</t>
  </si>
  <si>
    <t>TRAMBILENO</t>
  </si>
  <si>
    <t>TRANSACQUA</t>
  </si>
  <si>
    <t>TRENTO</t>
  </si>
  <si>
    <t>TRES</t>
  </si>
  <si>
    <t>TUENNO</t>
  </si>
  <si>
    <t>VALDA</t>
  </si>
  <si>
    <t>VALFLORIANA</t>
  </si>
  <si>
    <t>VALLARSA</t>
  </si>
  <si>
    <t>VARENA</t>
  </si>
  <si>
    <t>VATTARO</t>
  </si>
  <si>
    <t>VERMIGLIO</t>
  </si>
  <si>
    <t>VERVO'</t>
  </si>
  <si>
    <t>VEZZANO</t>
  </si>
  <si>
    <t>VIGNOLA FALESINA</t>
  </si>
  <si>
    <t>VIGO DI FASSA</t>
  </si>
  <si>
    <t>VIGOLO VATTARO</t>
  </si>
  <si>
    <t>VIGO RENDENA</t>
  </si>
  <si>
    <t>VILLA AGNEDO</t>
  </si>
  <si>
    <t>VILLA LAGARINA</t>
  </si>
  <si>
    <t>VILLA RENDENA</t>
  </si>
  <si>
    <t>VOLANO</t>
  </si>
  <si>
    <t>ZAMBANA</t>
  </si>
  <si>
    <t>ZIANO DI FIEMME</t>
  </si>
  <si>
    <t>ZUCLO</t>
  </si>
  <si>
    <t>UNIONE ALTO PRIMIERO</t>
  </si>
  <si>
    <t>UNIONE VALLE DI LEDRO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</si>
</sst>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_ ;[Red]\-#,##0\ "/>
    <numFmt numFmtId="179" formatCode="#,##0.00_ ;[Red]\-#,##0.00\ "/>
    <numFmt numFmtId="180" formatCode="_-* #,##0.00_-;\-* #,##0.00_-;_-* &quot;-&quot;_-;_-@_-"/>
    <numFmt numFmtId="181" formatCode="0.0"/>
    <numFmt numFmtId="182" formatCode="#,##0.0_ ;[Red]\-#,##0.0\ "/>
    <numFmt numFmtId="183" formatCode="#,##0.000_ ;[Red]\-#,##0.000\ "/>
    <numFmt numFmtId="184" formatCode="0.0%"/>
    <numFmt numFmtId="185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strike/>
      <sz val="10"/>
      <name val="Arial"/>
      <family val="0"/>
    </font>
    <font>
      <i/>
      <sz val="9"/>
      <name val="Arial Narrow"/>
      <family val="2"/>
    </font>
    <font>
      <sz val="11"/>
      <name val="Arial Narrow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78" fontId="2" fillId="0" borderId="1" xfId="17" applyNumberFormat="1" applyFont="1" applyBorder="1" applyAlignment="1">
      <alignment horizontal="center" vertical="center" wrapText="1"/>
    </xf>
    <xf numFmtId="178" fontId="2" fillId="0" borderId="1" xfId="17" applyNumberFormat="1" applyFont="1" applyBorder="1" applyAlignment="1">
      <alignment horizontal="left" vertical="center" wrapText="1"/>
    </xf>
    <xf numFmtId="3" fontId="2" fillId="0" borderId="2" xfId="17" applyNumberFormat="1" applyFont="1" applyBorder="1" applyAlignment="1">
      <alignment horizontal="center" vertical="center" wrapText="1"/>
    </xf>
    <xf numFmtId="3" fontId="3" fillId="0" borderId="2" xfId="17" applyNumberFormat="1" applyFont="1" applyFill="1" applyBorder="1" applyAlignment="1">
      <alignment horizontal="center" vertical="center" wrapText="1"/>
    </xf>
    <xf numFmtId="3" fontId="2" fillId="0" borderId="2" xfId="17" applyNumberFormat="1" applyFont="1" applyFill="1" applyBorder="1" applyAlignment="1">
      <alignment horizontal="center" vertical="center" wrapText="1"/>
    </xf>
    <xf numFmtId="3" fontId="4" fillId="2" borderId="3" xfId="17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78" fontId="2" fillId="0" borderId="4" xfId="17" applyNumberFormat="1" applyFont="1" applyBorder="1" applyAlignment="1">
      <alignment horizontal="center" vertical="center" wrapText="1"/>
    </xf>
    <xf numFmtId="179" fontId="2" fillId="0" borderId="5" xfId="17" applyNumberFormat="1" applyFont="1" applyBorder="1" applyAlignment="1" quotePrefix="1">
      <alignment horizontal="center" vertical="center" wrapText="1"/>
    </xf>
    <xf numFmtId="3" fontId="3" fillId="0" borderId="5" xfId="17" applyNumberFormat="1" applyFont="1" applyFill="1" applyBorder="1" applyAlignment="1" quotePrefix="1">
      <alignment horizontal="center" vertical="center" wrapText="1"/>
    </xf>
    <xf numFmtId="3" fontId="2" fillId="0" borderId="5" xfId="17" applyNumberFormat="1" applyFont="1" applyBorder="1" applyAlignment="1" quotePrefix="1">
      <alignment horizontal="center" vertical="center" wrapText="1"/>
    </xf>
    <xf numFmtId="3" fontId="2" fillId="0" borderId="5" xfId="17" applyNumberFormat="1" applyFont="1" applyFill="1" applyBorder="1" applyAlignment="1" quotePrefix="1">
      <alignment horizontal="center" vertical="center" wrapText="1"/>
    </xf>
    <xf numFmtId="3" fontId="2" fillId="0" borderId="5" xfId="17" applyNumberFormat="1" applyFont="1" applyBorder="1" applyAlignment="1">
      <alignment horizontal="center" vertical="center" wrapText="1"/>
    </xf>
    <xf numFmtId="3" fontId="4" fillId="2" borderId="6" xfId="17" applyNumberFormat="1" applyFont="1" applyFill="1" applyBorder="1" applyAlignment="1" quotePrefix="1">
      <alignment horizontal="center" vertical="center" wrapText="1"/>
    </xf>
    <xf numFmtId="178" fontId="2" fillId="0" borderId="7" xfId="17" applyNumberFormat="1" applyFont="1" applyBorder="1" applyAlignment="1">
      <alignment/>
    </xf>
    <xf numFmtId="178" fontId="2" fillId="0" borderId="7" xfId="17" applyNumberFormat="1" applyFont="1" applyBorder="1" applyAlignment="1">
      <alignment wrapText="1"/>
    </xf>
    <xf numFmtId="179" fontId="2" fillId="0" borderId="8" xfId="17" applyNumberFormat="1" applyFont="1" applyBorder="1" applyAlignment="1">
      <alignment wrapText="1"/>
    </xf>
    <xf numFmtId="4" fontId="3" fillId="0" borderId="8" xfId="17" applyNumberFormat="1" applyFont="1" applyFill="1" applyBorder="1" applyAlignment="1">
      <alignment/>
    </xf>
    <xf numFmtId="4" fontId="2" fillId="0" borderId="8" xfId="17" applyNumberFormat="1" applyFont="1" applyBorder="1" applyAlignment="1">
      <alignment/>
    </xf>
    <xf numFmtId="4" fontId="2" fillId="2" borderId="8" xfId="17" applyNumberFormat="1" applyFont="1" applyFill="1" applyBorder="1" applyAlignment="1">
      <alignment/>
    </xf>
    <xf numFmtId="4" fontId="4" fillId="2" borderId="9" xfId="17" applyNumberFormat="1" applyFont="1" applyFill="1" applyBorder="1" applyAlignment="1">
      <alignment/>
    </xf>
    <xf numFmtId="4" fontId="0" fillId="0" borderId="0" xfId="0" applyNumberFormat="1" applyAlignment="1">
      <alignment/>
    </xf>
    <xf numFmtId="178" fontId="2" fillId="0" borderId="10" xfId="17" applyNumberFormat="1" applyFont="1" applyBorder="1" applyAlignment="1">
      <alignment/>
    </xf>
    <xf numFmtId="178" fontId="2" fillId="0" borderId="10" xfId="17" applyNumberFormat="1" applyFont="1" applyBorder="1" applyAlignment="1">
      <alignment wrapText="1"/>
    </xf>
    <xf numFmtId="4" fontId="2" fillId="0" borderId="8" xfId="17" applyNumberFormat="1" applyFont="1" applyFill="1" applyBorder="1" applyAlignment="1">
      <alignment/>
    </xf>
    <xf numFmtId="178" fontId="2" fillId="0" borderId="11" xfId="17" applyNumberFormat="1" applyFont="1" applyBorder="1" applyAlignment="1">
      <alignment/>
    </xf>
    <xf numFmtId="178" fontId="2" fillId="0" borderId="11" xfId="17" applyNumberFormat="1" applyFont="1" applyBorder="1" applyAlignment="1">
      <alignment wrapText="1"/>
    </xf>
    <xf numFmtId="178" fontId="2" fillId="0" borderId="12" xfId="17" applyNumberFormat="1" applyFont="1" applyBorder="1" applyAlignment="1">
      <alignment/>
    </xf>
    <xf numFmtId="178" fontId="2" fillId="0" borderId="12" xfId="17" applyNumberFormat="1" applyFont="1" applyBorder="1" applyAlignment="1">
      <alignment wrapText="1"/>
    </xf>
    <xf numFmtId="179" fontId="2" fillId="0" borderId="5" xfId="17" applyNumberFormat="1" applyFont="1" applyBorder="1" applyAlignment="1">
      <alignment wrapText="1"/>
    </xf>
    <xf numFmtId="4" fontId="3" fillId="0" borderId="5" xfId="17" applyNumberFormat="1" applyFont="1" applyFill="1" applyBorder="1" applyAlignment="1">
      <alignment/>
    </xf>
    <xf numFmtId="4" fontId="2" fillId="0" borderId="5" xfId="17" applyNumberFormat="1" applyFont="1" applyBorder="1" applyAlignment="1">
      <alignment/>
    </xf>
    <xf numFmtId="4" fontId="2" fillId="2" borderId="5" xfId="17" applyNumberFormat="1" applyFont="1" applyFill="1" applyBorder="1" applyAlignment="1">
      <alignment/>
    </xf>
    <xf numFmtId="4" fontId="4" fillId="2" borderId="13" xfId="17" applyNumberFormat="1" applyFont="1" applyFill="1" applyBorder="1" applyAlignment="1">
      <alignment/>
    </xf>
    <xf numFmtId="178" fontId="6" fillId="0" borderId="14" xfId="17" applyNumberFormat="1" applyFont="1" applyBorder="1" applyAlignment="1">
      <alignment/>
    </xf>
    <xf numFmtId="178" fontId="6" fillId="0" borderId="3" xfId="17" applyNumberFormat="1" applyFont="1" applyBorder="1" applyAlignment="1">
      <alignment wrapText="1"/>
    </xf>
    <xf numFmtId="4" fontId="3" fillId="0" borderId="15" xfId="17" applyNumberFormat="1" applyFont="1" applyFill="1" applyBorder="1" applyAlignment="1">
      <alignment/>
    </xf>
    <xf numFmtId="4" fontId="3" fillId="2" borderId="15" xfId="17" applyNumberFormat="1" applyFont="1" applyFill="1" applyBorder="1" applyAlignment="1">
      <alignment/>
    </xf>
    <xf numFmtId="4" fontId="4" fillId="2" borderId="16" xfId="17" applyNumberFormat="1" applyFont="1" applyFill="1" applyBorder="1" applyAlignment="1">
      <alignment/>
    </xf>
    <xf numFmtId="178" fontId="6" fillId="0" borderId="0" xfId="17" applyNumberFormat="1" applyFont="1" applyBorder="1" applyAlignment="1">
      <alignment/>
    </xf>
    <xf numFmtId="178" fontId="6" fillId="0" borderId="0" xfId="17" applyNumberFormat="1" applyFont="1" applyBorder="1" applyAlignment="1">
      <alignment wrapText="1"/>
    </xf>
    <xf numFmtId="179" fontId="6" fillId="0" borderId="0" xfId="17" applyNumberFormat="1" applyFont="1" applyBorder="1" applyAlignment="1">
      <alignment wrapText="1"/>
    </xf>
    <xf numFmtId="4" fontId="3" fillId="0" borderId="0" xfId="17" applyNumberFormat="1" applyFont="1" applyFill="1" applyBorder="1" applyAlignment="1">
      <alignment/>
    </xf>
    <xf numFmtId="4" fontId="6" fillId="0" borderId="0" xfId="17" applyNumberFormat="1" applyFont="1" applyFill="1" applyBorder="1" applyAlignment="1">
      <alignment/>
    </xf>
    <xf numFmtId="4" fontId="6" fillId="0" borderId="0" xfId="17" applyNumberFormat="1" applyFont="1" applyBorder="1" applyAlignment="1">
      <alignment/>
    </xf>
    <xf numFmtId="178" fontId="7" fillId="0" borderId="0" xfId="17" applyNumberFormat="1" applyFont="1" applyAlignment="1">
      <alignment/>
    </xf>
    <xf numFmtId="178" fontId="7" fillId="0" borderId="0" xfId="17" applyNumberFormat="1" applyFont="1" applyAlignment="1">
      <alignment/>
    </xf>
    <xf numFmtId="179" fontId="7" fillId="0" borderId="0" xfId="17" applyNumberFormat="1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17" applyNumberFormat="1" applyFont="1" applyAlignment="1">
      <alignment/>
    </xf>
    <xf numFmtId="178" fontId="2" fillId="0" borderId="0" xfId="17" applyNumberFormat="1" applyFont="1" applyAlignment="1">
      <alignment wrapText="1"/>
    </xf>
    <xf numFmtId="179" fontId="2" fillId="0" borderId="0" xfId="17" applyNumberFormat="1" applyFont="1" applyAlignment="1">
      <alignment wrapText="1"/>
    </xf>
    <xf numFmtId="3" fontId="0" fillId="0" borderId="0" xfId="17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79" fontId="0" fillId="0" borderId="0" xfId="0" applyNumberFormat="1" applyAlignment="1">
      <alignment wrapText="1"/>
    </xf>
    <xf numFmtId="3" fontId="0" fillId="0" borderId="0" xfId="17" applyNumberFormat="1" applyFont="1" applyAlignment="1">
      <alignment/>
    </xf>
    <xf numFmtId="3" fontId="2" fillId="0" borderId="17" xfId="17" applyNumberFormat="1" applyFont="1" applyBorder="1" applyAlignment="1">
      <alignment horizontal="center" vertical="center" wrapText="1"/>
    </xf>
    <xf numFmtId="3" fontId="2" fillId="2" borderId="2" xfId="17" applyNumberFormat="1" applyFont="1" applyFill="1" applyBorder="1" applyAlignment="1">
      <alignment horizontal="center" vertical="center" wrapText="1"/>
    </xf>
    <xf numFmtId="3" fontId="2" fillId="2" borderId="5" xfId="17" applyNumberFormat="1" applyFont="1" applyFill="1" applyBorder="1" applyAlignment="1">
      <alignment horizontal="center" vertical="center" wrapText="1"/>
    </xf>
    <xf numFmtId="3" fontId="2" fillId="3" borderId="2" xfId="17" applyNumberFormat="1" applyFont="1" applyFill="1" applyBorder="1" applyAlignment="1">
      <alignment horizontal="center" vertical="center" wrapText="1"/>
    </xf>
    <xf numFmtId="3" fontId="2" fillId="3" borderId="5" xfId="17" applyNumberFormat="1" applyFont="1" applyFill="1" applyBorder="1" applyAlignment="1" quotePrefix="1">
      <alignment horizontal="center" vertical="center" wrapText="1"/>
    </xf>
    <xf numFmtId="178" fontId="2" fillId="3" borderId="10" xfId="17" applyNumberFormat="1" applyFont="1" applyFill="1" applyBorder="1" applyAlignment="1">
      <alignment wrapText="1"/>
    </xf>
    <xf numFmtId="4" fontId="2" fillId="3" borderId="8" xfId="17" applyNumberFormat="1" applyFont="1" applyFill="1" applyBorder="1" applyAlignment="1">
      <alignment/>
    </xf>
    <xf numFmtId="4" fontId="3" fillId="3" borderId="15" xfId="17" applyNumberFormat="1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28" sqref="I228"/>
    </sheetView>
  </sheetViews>
  <sheetFormatPr defaultColWidth="9.140625" defaultRowHeight="12.75"/>
  <cols>
    <col min="1" max="1" width="4.8515625" style="0" customWidth="1"/>
    <col min="2" max="2" width="17.57421875" style="57" bestFit="1" customWidth="1"/>
    <col min="3" max="3" width="15.28125" style="58" bestFit="1" customWidth="1"/>
    <col min="4" max="4" width="12.140625" style="56" hidden="1" customWidth="1"/>
    <col min="5" max="7" width="11.140625" style="56" hidden="1" customWidth="1"/>
    <col min="8" max="8" width="11.140625" style="56" customWidth="1"/>
    <col min="9" max="11" width="8.140625" style="56" bestFit="1" customWidth="1"/>
    <col min="12" max="12" width="8.7109375" style="56" customWidth="1"/>
    <col min="13" max="14" width="8.140625" style="56" bestFit="1" customWidth="1"/>
    <col min="15" max="15" width="11.140625" style="56" hidden="1" customWidth="1"/>
    <col min="16" max="16" width="11.8515625" style="56" hidden="1" customWidth="1"/>
    <col min="17" max="17" width="9.28125" style="56" bestFit="1" customWidth="1"/>
    <col min="18" max="18" width="10.00390625" style="56" bestFit="1" customWidth="1"/>
    <col min="19" max="19" width="9.28125" style="56" bestFit="1" customWidth="1"/>
    <col min="20" max="20" width="9.57421875" style="56" customWidth="1"/>
    <col min="21" max="21" width="10.00390625" style="56" bestFit="1" customWidth="1"/>
    <col min="22" max="22" width="10.28125" style="56" bestFit="1" customWidth="1"/>
    <col min="23" max="23" width="11.421875" style="0" bestFit="1" customWidth="1"/>
    <col min="24" max="24" width="8.7109375" style="56" bestFit="1" customWidth="1"/>
    <col min="25" max="25" width="11.421875" style="56" bestFit="1" customWidth="1"/>
    <col min="26" max="26" width="13.8515625" style="0" bestFit="1" customWidth="1"/>
    <col min="27" max="27" width="12.140625" style="0" customWidth="1"/>
    <col min="28" max="28" width="14.421875" style="7" bestFit="1" customWidth="1"/>
  </cols>
  <sheetData>
    <row r="1" spans="1:25" ht="54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3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60" t="s">
        <v>16</v>
      </c>
      <c r="R1" s="60"/>
      <c r="S1" s="60"/>
      <c r="T1" s="3" t="s">
        <v>17</v>
      </c>
      <c r="U1" s="3" t="s">
        <v>18</v>
      </c>
      <c r="V1" s="3" t="s">
        <v>19</v>
      </c>
      <c r="W1" s="61" t="s">
        <v>20</v>
      </c>
      <c r="X1" s="3" t="s">
        <v>21</v>
      </c>
      <c r="Y1" s="6" t="s">
        <v>22</v>
      </c>
    </row>
    <row r="2" spans="1:25" ht="54.75" thickBot="1">
      <c r="A2" s="8"/>
      <c r="B2" s="8"/>
      <c r="C2" s="9" t="s">
        <v>23</v>
      </c>
      <c r="D2" s="10" t="s">
        <v>23</v>
      </c>
      <c r="E2" s="11" t="s">
        <v>24</v>
      </c>
      <c r="F2" s="11" t="s">
        <v>25</v>
      </c>
      <c r="G2" s="11" t="s">
        <v>26</v>
      </c>
      <c r="H2" s="11" t="s">
        <v>24</v>
      </c>
      <c r="I2" s="64" t="s">
        <v>25</v>
      </c>
      <c r="J2" s="12" t="s">
        <v>26</v>
      </c>
      <c r="K2" s="12" t="s">
        <v>27</v>
      </c>
      <c r="L2" s="12" t="s">
        <v>28</v>
      </c>
      <c r="M2" s="11" t="s">
        <v>29</v>
      </c>
      <c r="N2" s="11" t="s">
        <v>30</v>
      </c>
      <c r="O2" s="11"/>
      <c r="P2" s="11"/>
      <c r="Q2" s="13" t="s">
        <v>31</v>
      </c>
      <c r="R2" s="13" t="s">
        <v>32</v>
      </c>
      <c r="S2" s="13" t="s">
        <v>33</v>
      </c>
      <c r="T2" s="11" t="s">
        <v>34</v>
      </c>
      <c r="U2" s="11" t="s">
        <v>35</v>
      </c>
      <c r="V2" s="11" t="s">
        <v>36</v>
      </c>
      <c r="W2" s="62"/>
      <c r="X2" s="11" t="s">
        <v>37</v>
      </c>
      <c r="Y2" s="14" t="s">
        <v>38</v>
      </c>
    </row>
    <row r="3" spans="1:26" ht="13.5">
      <c r="A3" s="15">
        <v>1</v>
      </c>
      <c r="B3" s="16" t="s">
        <v>39</v>
      </c>
      <c r="C3" s="17">
        <f aca="true" t="shared" si="0" ref="C3:C66">+D3+E3</f>
        <v>2267277.4</v>
      </c>
      <c r="D3" s="18">
        <v>2174599.73</v>
      </c>
      <c r="E3" s="19">
        <v>92677.67</v>
      </c>
      <c r="F3" s="19">
        <v>43705.86</v>
      </c>
      <c r="G3" s="19">
        <v>19597.03</v>
      </c>
      <c r="H3" s="19">
        <f aca="true" t="shared" si="1" ref="H3:H66">ROUND(F3+G3,2)</f>
        <v>63302.89</v>
      </c>
      <c r="I3" s="19">
        <v>0</v>
      </c>
      <c r="J3" s="19">
        <v>0</v>
      </c>
      <c r="K3" s="19">
        <v>5755.43</v>
      </c>
      <c r="L3" s="19">
        <v>12394.97</v>
      </c>
      <c r="M3" s="19">
        <v>2483.23</v>
      </c>
      <c r="N3" s="19">
        <v>8160.54</v>
      </c>
      <c r="O3" s="19">
        <v>147054.01</v>
      </c>
      <c r="P3" s="19">
        <v>18833.168752010108</v>
      </c>
      <c r="Q3" s="19">
        <f aca="true" t="shared" si="2" ref="Q3:Q66">ROUND(O3+P3,2)</f>
        <v>165887.18</v>
      </c>
      <c r="R3" s="19"/>
      <c r="S3" s="19">
        <f aca="true" t="shared" si="3" ref="S3:S66">+R3+Q3</f>
        <v>165887.18</v>
      </c>
      <c r="T3" s="19">
        <v>189353.66</v>
      </c>
      <c r="U3" s="19">
        <v>319013.63</v>
      </c>
      <c r="V3" s="19"/>
      <c r="W3" s="20">
        <f aca="true" t="shared" si="4" ref="W3:W66">+V3+U3+T3+S3+N3+M3+L3+K3+J3+I3+H3+C3</f>
        <v>3033628.9299999997</v>
      </c>
      <c r="X3" s="19"/>
      <c r="Y3" s="21">
        <f aca="true" t="shared" si="5" ref="Y3:Y66">+W3+X3</f>
        <v>3033628.9299999997</v>
      </c>
      <c r="Z3" s="22"/>
    </row>
    <row r="4" spans="1:26" ht="13.5">
      <c r="A4" s="23">
        <v>2</v>
      </c>
      <c r="B4" s="24" t="s">
        <v>40</v>
      </c>
      <c r="C4" s="17">
        <f t="shared" si="0"/>
        <v>195131.03</v>
      </c>
      <c r="D4" s="18">
        <v>186742.53</v>
      </c>
      <c r="E4" s="19">
        <v>8388.5</v>
      </c>
      <c r="F4" s="19">
        <v>3733.89</v>
      </c>
      <c r="G4" s="19">
        <v>850.27</v>
      </c>
      <c r="H4" s="19">
        <f t="shared" si="1"/>
        <v>4584.16</v>
      </c>
      <c r="I4" s="19">
        <v>0</v>
      </c>
      <c r="J4" s="19">
        <v>0</v>
      </c>
      <c r="K4" s="19">
        <v>6282.98</v>
      </c>
      <c r="L4" s="19">
        <v>0</v>
      </c>
      <c r="M4" s="19">
        <v>619.86</v>
      </c>
      <c r="N4" s="19">
        <v>836.66</v>
      </c>
      <c r="O4" s="19">
        <v>3486.35</v>
      </c>
      <c r="P4" s="19">
        <v>0</v>
      </c>
      <c r="Q4" s="19">
        <f t="shared" si="2"/>
        <v>3486.35</v>
      </c>
      <c r="R4" s="19"/>
      <c r="S4" s="19">
        <f t="shared" si="3"/>
        <v>3486.35</v>
      </c>
      <c r="T4" s="19">
        <v>74474.76</v>
      </c>
      <c r="U4" s="19"/>
      <c r="V4" s="19"/>
      <c r="W4" s="20">
        <f t="shared" si="4"/>
        <v>285415.8</v>
      </c>
      <c r="X4" s="19"/>
      <c r="Y4" s="21">
        <f t="shared" si="5"/>
        <v>285415.8</v>
      </c>
      <c r="Z4" s="22"/>
    </row>
    <row r="5" spans="1:26" ht="13.5">
      <c r="A5" s="23">
        <v>3</v>
      </c>
      <c r="B5" s="24" t="s">
        <v>41</v>
      </c>
      <c r="C5" s="17">
        <f t="shared" si="0"/>
        <v>652496.95</v>
      </c>
      <c r="D5" s="18">
        <v>627810.72</v>
      </c>
      <c r="E5" s="19">
        <v>24686.23</v>
      </c>
      <c r="F5" s="19">
        <v>12711.01</v>
      </c>
      <c r="G5" s="19">
        <v>6013.74</v>
      </c>
      <c r="H5" s="19">
        <f t="shared" si="1"/>
        <v>18724.75</v>
      </c>
      <c r="I5" s="19">
        <v>0</v>
      </c>
      <c r="J5" s="19">
        <v>0</v>
      </c>
      <c r="K5" s="19">
        <v>6192.65</v>
      </c>
      <c r="L5" s="19">
        <v>0</v>
      </c>
      <c r="M5" s="19">
        <v>689.45</v>
      </c>
      <c r="N5" s="19">
        <v>345.51</v>
      </c>
      <c r="O5" s="19">
        <v>51208.73</v>
      </c>
      <c r="P5" s="19">
        <v>5578.28927755445</v>
      </c>
      <c r="Q5" s="19">
        <f t="shared" si="2"/>
        <v>56787.02</v>
      </c>
      <c r="R5" s="19"/>
      <c r="S5" s="19">
        <f t="shared" si="3"/>
        <v>56787.02</v>
      </c>
      <c r="T5" s="19">
        <v>44378.06</v>
      </c>
      <c r="U5" s="19">
        <v>168040.14</v>
      </c>
      <c r="V5" s="19"/>
      <c r="W5" s="20">
        <f t="shared" si="4"/>
        <v>947654.53</v>
      </c>
      <c r="X5" s="19"/>
      <c r="Y5" s="21">
        <f t="shared" si="5"/>
        <v>947654.53</v>
      </c>
      <c r="Z5" s="22"/>
    </row>
    <row r="6" spans="1:26" ht="13.5">
      <c r="A6" s="23">
        <v>4</v>
      </c>
      <c r="B6" s="24" t="s">
        <v>42</v>
      </c>
      <c r="C6" s="17">
        <f t="shared" si="0"/>
        <v>87113.07</v>
      </c>
      <c r="D6" s="18">
        <v>84648.85</v>
      </c>
      <c r="E6" s="19">
        <v>2464.22</v>
      </c>
      <c r="F6" s="19">
        <v>1752.7</v>
      </c>
      <c r="G6" s="19">
        <v>645.68</v>
      </c>
      <c r="H6" s="19">
        <f t="shared" si="1"/>
        <v>2398.38</v>
      </c>
      <c r="I6" s="19">
        <v>0</v>
      </c>
      <c r="J6" s="19">
        <v>0</v>
      </c>
      <c r="K6" s="19">
        <v>0</v>
      </c>
      <c r="L6" s="19">
        <v>0</v>
      </c>
      <c r="M6" s="19">
        <v>89.29</v>
      </c>
      <c r="N6" s="19">
        <v>0</v>
      </c>
      <c r="O6" s="19">
        <v>2996.12</v>
      </c>
      <c r="P6" s="19">
        <v>0</v>
      </c>
      <c r="Q6" s="19">
        <f t="shared" si="2"/>
        <v>2996.12</v>
      </c>
      <c r="R6" s="19"/>
      <c r="S6" s="19">
        <f t="shared" si="3"/>
        <v>2996.12</v>
      </c>
      <c r="T6" s="19">
        <v>9377.15</v>
      </c>
      <c r="U6" s="19"/>
      <c r="V6" s="19"/>
      <c r="W6" s="20">
        <f t="shared" si="4"/>
        <v>101974.01000000001</v>
      </c>
      <c r="X6" s="19"/>
      <c r="Y6" s="21">
        <f t="shared" si="5"/>
        <v>101974.01000000001</v>
      </c>
      <c r="Z6" s="22"/>
    </row>
    <row r="7" spans="1:26" ht="13.5">
      <c r="A7" s="23">
        <v>5</v>
      </c>
      <c r="B7" s="24" t="s">
        <v>43</v>
      </c>
      <c r="C7" s="17">
        <f t="shared" si="0"/>
        <v>311011.15</v>
      </c>
      <c r="D7" s="18">
        <v>306245.34</v>
      </c>
      <c r="E7" s="19">
        <v>4765.81</v>
      </c>
      <c r="F7" s="19">
        <v>6527.5</v>
      </c>
      <c r="G7" s="19">
        <v>2355.79</v>
      </c>
      <c r="H7" s="19">
        <f t="shared" si="1"/>
        <v>8883.29</v>
      </c>
      <c r="I7" s="19">
        <v>0</v>
      </c>
      <c r="J7" s="19">
        <v>0</v>
      </c>
      <c r="K7" s="19">
        <v>10026.35</v>
      </c>
      <c r="L7" s="19">
        <v>0</v>
      </c>
      <c r="M7" s="19">
        <v>855.25</v>
      </c>
      <c r="N7" s="19">
        <v>5728.54</v>
      </c>
      <c r="O7" s="19">
        <v>12737.58</v>
      </c>
      <c r="P7" s="19">
        <v>0</v>
      </c>
      <c r="Q7" s="19">
        <f t="shared" si="2"/>
        <v>12737.58</v>
      </c>
      <c r="R7" s="19"/>
      <c r="S7" s="19">
        <f t="shared" si="3"/>
        <v>12737.58</v>
      </c>
      <c r="T7" s="19">
        <v>120048.85</v>
      </c>
      <c r="U7" s="19">
        <v>12507.31</v>
      </c>
      <c r="V7" s="19"/>
      <c r="W7" s="20">
        <f t="shared" si="4"/>
        <v>481798.32000000007</v>
      </c>
      <c r="X7" s="19"/>
      <c r="Y7" s="21">
        <f t="shared" si="5"/>
        <v>481798.32000000007</v>
      </c>
      <c r="Z7" s="22"/>
    </row>
    <row r="8" spans="1:26" ht="13.5">
      <c r="A8" s="23">
        <v>6</v>
      </c>
      <c r="B8" s="24" t="s">
        <v>44</v>
      </c>
      <c r="C8" s="17">
        <f t="shared" si="0"/>
        <v>4792621.36</v>
      </c>
      <c r="D8" s="18">
        <v>4646456.88</v>
      </c>
      <c r="E8" s="19">
        <v>146164.48</v>
      </c>
      <c r="F8" s="19">
        <v>95717.33</v>
      </c>
      <c r="G8" s="19">
        <v>46082.72</v>
      </c>
      <c r="H8" s="19">
        <f t="shared" si="1"/>
        <v>141800.05</v>
      </c>
      <c r="I8" s="19">
        <v>0</v>
      </c>
      <c r="J8" s="19">
        <v>0</v>
      </c>
      <c r="K8" s="19">
        <v>5018.76</v>
      </c>
      <c r="L8" s="19">
        <v>12394.97</v>
      </c>
      <c r="M8" s="19">
        <v>5178.03</v>
      </c>
      <c r="N8" s="19">
        <v>19669.78</v>
      </c>
      <c r="O8" s="19">
        <v>394053</v>
      </c>
      <c r="P8" s="19">
        <v>44189.19213201832</v>
      </c>
      <c r="Q8" s="19">
        <f t="shared" si="2"/>
        <v>438242.19</v>
      </c>
      <c r="R8" s="19"/>
      <c r="S8" s="19">
        <f t="shared" si="3"/>
        <v>438242.19</v>
      </c>
      <c r="T8" s="19">
        <v>500263.04</v>
      </c>
      <c r="U8" s="19">
        <v>471860.98</v>
      </c>
      <c r="V8" s="19"/>
      <c r="W8" s="20">
        <f t="shared" si="4"/>
        <v>6387049.16</v>
      </c>
      <c r="X8" s="19"/>
      <c r="Y8" s="21">
        <f t="shared" si="5"/>
        <v>6387049.16</v>
      </c>
      <c r="Z8" s="22"/>
    </row>
    <row r="9" spans="1:26" ht="13.5">
      <c r="A9" s="23">
        <v>7</v>
      </c>
      <c r="B9" s="24" t="s">
        <v>45</v>
      </c>
      <c r="C9" s="17">
        <f t="shared" si="0"/>
        <v>1158515.44</v>
      </c>
      <c r="D9" s="18">
        <v>1108848.55</v>
      </c>
      <c r="E9" s="19">
        <v>49666.89</v>
      </c>
      <c r="F9" s="19">
        <v>22177.7</v>
      </c>
      <c r="G9" s="19">
        <v>9129.59</v>
      </c>
      <c r="H9" s="19">
        <f t="shared" si="1"/>
        <v>31307.29</v>
      </c>
      <c r="I9" s="19">
        <v>0</v>
      </c>
      <c r="J9" s="19">
        <v>0</v>
      </c>
      <c r="K9" s="19">
        <v>5587.22</v>
      </c>
      <c r="L9" s="19">
        <v>0</v>
      </c>
      <c r="M9" s="19">
        <v>1399.78</v>
      </c>
      <c r="N9" s="19">
        <v>6883.34</v>
      </c>
      <c r="O9" s="19">
        <v>56793.38</v>
      </c>
      <c r="P9" s="19">
        <v>0</v>
      </c>
      <c r="Q9" s="19">
        <f t="shared" si="2"/>
        <v>56793.38</v>
      </c>
      <c r="R9" s="19"/>
      <c r="S9" s="19">
        <f t="shared" si="3"/>
        <v>56793.38</v>
      </c>
      <c r="T9" s="19">
        <v>85072.74</v>
      </c>
      <c r="U9" s="19">
        <v>162491.47</v>
      </c>
      <c r="V9" s="19"/>
      <c r="W9" s="20">
        <f t="shared" si="4"/>
        <v>1508050.66</v>
      </c>
      <c r="X9" s="19"/>
      <c r="Y9" s="21">
        <f t="shared" si="5"/>
        <v>1508050.66</v>
      </c>
      <c r="Z9" s="22"/>
    </row>
    <row r="10" spans="1:26" ht="13.5">
      <c r="A10" s="23">
        <v>9</v>
      </c>
      <c r="B10" s="24" t="s">
        <v>46</v>
      </c>
      <c r="C10" s="17">
        <f t="shared" si="0"/>
        <v>1492569.3399999999</v>
      </c>
      <c r="D10" s="18">
        <v>1442144.71</v>
      </c>
      <c r="E10" s="19">
        <v>50424.63</v>
      </c>
      <c r="F10" s="19">
        <v>29480.87</v>
      </c>
      <c r="G10" s="19">
        <v>11868.82</v>
      </c>
      <c r="H10" s="19">
        <f t="shared" si="1"/>
        <v>41349.69</v>
      </c>
      <c r="I10" s="19">
        <v>0</v>
      </c>
      <c r="J10" s="25">
        <v>12358.86</v>
      </c>
      <c r="K10" s="25">
        <v>6942.31</v>
      </c>
      <c r="L10" s="19">
        <v>14460.79</v>
      </c>
      <c r="M10" s="19">
        <v>1716.52</v>
      </c>
      <c r="N10" s="19">
        <v>0</v>
      </c>
      <c r="O10" s="19">
        <v>68420.67</v>
      </c>
      <c r="P10" s="19">
        <v>11316.75452565025</v>
      </c>
      <c r="Q10" s="19">
        <f t="shared" si="2"/>
        <v>79737.42</v>
      </c>
      <c r="R10" s="19"/>
      <c r="S10" s="19">
        <f t="shared" si="3"/>
        <v>79737.42</v>
      </c>
      <c r="T10" s="19">
        <v>169247.96</v>
      </c>
      <c r="U10" s="19"/>
      <c r="V10" s="19"/>
      <c r="W10" s="20">
        <f t="shared" si="4"/>
        <v>1818382.89</v>
      </c>
      <c r="X10" s="19"/>
      <c r="Y10" s="21">
        <f t="shared" si="5"/>
        <v>1818382.89</v>
      </c>
      <c r="Z10" s="22"/>
    </row>
    <row r="11" spans="1:26" ht="13.5">
      <c r="A11" s="23">
        <v>11</v>
      </c>
      <c r="B11" s="24" t="s">
        <v>47</v>
      </c>
      <c r="C11" s="17">
        <f t="shared" si="0"/>
        <v>516126.47</v>
      </c>
      <c r="D11" s="18">
        <v>496636.06</v>
      </c>
      <c r="E11" s="19">
        <v>19490.41</v>
      </c>
      <c r="F11" s="19">
        <v>10056.88</v>
      </c>
      <c r="G11" s="19">
        <v>3382.93</v>
      </c>
      <c r="H11" s="19">
        <f t="shared" si="1"/>
        <v>13439.81</v>
      </c>
      <c r="I11" s="19">
        <v>0</v>
      </c>
      <c r="J11" s="25">
        <v>5251.54</v>
      </c>
      <c r="K11" s="25">
        <v>2634.95</v>
      </c>
      <c r="L11" s="19">
        <v>0</v>
      </c>
      <c r="M11" s="19">
        <v>562.97</v>
      </c>
      <c r="N11" s="19">
        <v>0</v>
      </c>
      <c r="O11" s="19">
        <v>17652.57</v>
      </c>
      <c r="P11" s="19">
        <v>0</v>
      </c>
      <c r="Q11" s="19">
        <f t="shared" si="2"/>
        <v>17652.57</v>
      </c>
      <c r="R11" s="19"/>
      <c r="S11" s="19">
        <f t="shared" si="3"/>
        <v>17652.57</v>
      </c>
      <c r="T11" s="19">
        <v>21543.15</v>
      </c>
      <c r="U11" s="19"/>
      <c r="V11" s="19"/>
      <c r="W11" s="20">
        <f t="shared" si="4"/>
        <v>577211.46</v>
      </c>
      <c r="X11" s="19"/>
      <c r="Y11" s="21">
        <f t="shared" si="5"/>
        <v>577211.46</v>
      </c>
      <c r="Z11" s="22"/>
    </row>
    <row r="12" spans="1:26" ht="13.5">
      <c r="A12" s="23">
        <v>12</v>
      </c>
      <c r="B12" s="24" t="s">
        <v>48</v>
      </c>
      <c r="C12" s="17">
        <f t="shared" si="0"/>
        <v>102877.74</v>
      </c>
      <c r="D12" s="18">
        <v>99712.17</v>
      </c>
      <c r="E12" s="19">
        <v>3165.57</v>
      </c>
      <c r="F12" s="19">
        <v>2052.78</v>
      </c>
      <c r="G12" s="19">
        <v>835.26</v>
      </c>
      <c r="H12" s="19">
        <f t="shared" si="1"/>
        <v>2888.04</v>
      </c>
      <c r="I12" s="19">
        <v>0</v>
      </c>
      <c r="J12" s="19">
        <v>0</v>
      </c>
      <c r="K12" s="19">
        <v>0</v>
      </c>
      <c r="L12" s="19">
        <v>0</v>
      </c>
      <c r="M12" s="19">
        <v>84.45</v>
      </c>
      <c r="N12" s="19">
        <v>0</v>
      </c>
      <c r="O12" s="19">
        <v>5408.91</v>
      </c>
      <c r="P12" s="19">
        <v>765.4243980808503</v>
      </c>
      <c r="Q12" s="19">
        <f t="shared" si="2"/>
        <v>6174.33</v>
      </c>
      <c r="R12" s="19"/>
      <c r="S12" s="19">
        <f t="shared" si="3"/>
        <v>6174.33</v>
      </c>
      <c r="T12" s="19">
        <v>6216.93</v>
      </c>
      <c r="U12" s="19"/>
      <c r="V12" s="19"/>
      <c r="W12" s="20">
        <f t="shared" si="4"/>
        <v>118241.49</v>
      </c>
      <c r="X12" s="19"/>
      <c r="Y12" s="21">
        <f t="shared" si="5"/>
        <v>118241.49</v>
      </c>
      <c r="Z12" s="22"/>
    </row>
    <row r="13" spans="1:26" ht="13.5">
      <c r="A13" s="23">
        <v>13</v>
      </c>
      <c r="B13" s="24" t="s">
        <v>49</v>
      </c>
      <c r="C13" s="17">
        <f t="shared" si="0"/>
        <v>467849.66000000003</v>
      </c>
      <c r="D13" s="18">
        <v>446134.09</v>
      </c>
      <c r="E13" s="19">
        <v>21715.57</v>
      </c>
      <c r="F13" s="19">
        <v>8845.09</v>
      </c>
      <c r="G13" s="19">
        <v>3617.64</v>
      </c>
      <c r="H13" s="19">
        <f t="shared" si="1"/>
        <v>12462.73</v>
      </c>
      <c r="I13" s="19">
        <v>0</v>
      </c>
      <c r="J13" s="19">
        <v>0</v>
      </c>
      <c r="K13" s="19">
        <v>2537.54</v>
      </c>
      <c r="L13" s="19">
        <v>0</v>
      </c>
      <c r="M13" s="19">
        <v>508.59</v>
      </c>
      <c r="N13" s="19">
        <v>142.54</v>
      </c>
      <c r="O13" s="19">
        <v>21345.19</v>
      </c>
      <c r="P13" s="19">
        <v>3531.855539703758</v>
      </c>
      <c r="Q13" s="19">
        <f t="shared" si="2"/>
        <v>24877.05</v>
      </c>
      <c r="R13" s="19"/>
      <c r="S13" s="19">
        <f t="shared" si="3"/>
        <v>24877.05</v>
      </c>
      <c r="T13" s="19">
        <v>42009.63</v>
      </c>
      <c r="U13" s="19"/>
      <c r="V13" s="19"/>
      <c r="W13" s="20">
        <f t="shared" si="4"/>
        <v>550387.74</v>
      </c>
      <c r="X13" s="19"/>
      <c r="Y13" s="21">
        <f t="shared" si="5"/>
        <v>550387.74</v>
      </c>
      <c r="Z13" s="22"/>
    </row>
    <row r="14" spans="1:26" ht="13.5">
      <c r="A14" s="23">
        <v>14</v>
      </c>
      <c r="B14" s="24" t="s">
        <v>50</v>
      </c>
      <c r="C14" s="17">
        <f t="shared" si="0"/>
        <v>191528.18</v>
      </c>
      <c r="D14" s="18">
        <v>185181.49</v>
      </c>
      <c r="E14" s="19">
        <v>6346.69</v>
      </c>
      <c r="F14" s="19">
        <v>3791.31</v>
      </c>
      <c r="G14" s="19">
        <v>1357.15</v>
      </c>
      <c r="H14" s="19">
        <f t="shared" si="1"/>
        <v>5148.46</v>
      </c>
      <c r="I14" s="19">
        <v>0</v>
      </c>
      <c r="J14" s="19">
        <v>0</v>
      </c>
      <c r="K14" s="19">
        <v>21773.12</v>
      </c>
      <c r="L14" s="19">
        <v>0</v>
      </c>
      <c r="M14" s="19">
        <v>307.77</v>
      </c>
      <c r="N14" s="19">
        <v>607.35</v>
      </c>
      <c r="O14" s="19">
        <v>7206.36</v>
      </c>
      <c r="P14" s="19">
        <v>0</v>
      </c>
      <c r="Q14" s="19">
        <f t="shared" si="2"/>
        <v>7206.36</v>
      </c>
      <c r="R14" s="19"/>
      <c r="S14" s="19">
        <f t="shared" si="3"/>
        <v>7206.36</v>
      </c>
      <c r="T14" s="19">
        <v>25659.36</v>
      </c>
      <c r="U14" s="19"/>
      <c r="V14" s="19"/>
      <c r="W14" s="20">
        <f t="shared" si="4"/>
        <v>252230.59999999998</v>
      </c>
      <c r="X14" s="19"/>
      <c r="Y14" s="21">
        <f t="shared" si="5"/>
        <v>252230.59999999998</v>
      </c>
      <c r="Z14" s="22"/>
    </row>
    <row r="15" spans="1:26" ht="13.5">
      <c r="A15" s="23">
        <v>15</v>
      </c>
      <c r="B15" s="24" t="s">
        <v>51</v>
      </c>
      <c r="C15" s="17">
        <f t="shared" si="0"/>
        <v>208322.15</v>
      </c>
      <c r="D15" s="18">
        <v>202461.55</v>
      </c>
      <c r="E15" s="19">
        <v>5860.6</v>
      </c>
      <c r="F15" s="19">
        <v>4193.57</v>
      </c>
      <c r="G15" s="19">
        <v>1287.32</v>
      </c>
      <c r="H15" s="19">
        <f t="shared" si="1"/>
        <v>5480.89</v>
      </c>
      <c r="I15" s="19">
        <v>0</v>
      </c>
      <c r="J15" s="19">
        <v>0</v>
      </c>
      <c r="K15" s="19">
        <v>958.192</v>
      </c>
      <c r="L15" s="19">
        <v>0</v>
      </c>
      <c r="M15" s="19">
        <v>133.99</v>
      </c>
      <c r="N15" s="19">
        <v>0</v>
      </c>
      <c r="O15" s="19">
        <v>5676.95</v>
      </c>
      <c r="P15" s="19">
        <v>0</v>
      </c>
      <c r="Q15" s="19">
        <f t="shared" si="2"/>
        <v>5676.95</v>
      </c>
      <c r="R15" s="19"/>
      <c r="S15" s="19">
        <f t="shared" si="3"/>
        <v>5676.95</v>
      </c>
      <c r="T15" s="19">
        <v>6206.61</v>
      </c>
      <c r="U15" s="19"/>
      <c r="V15" s="19"/>
      <c r="W15" s="20">
        <f t="shared" si="4"/>
        <v>226778.782</v>
      </c>
      <c r="X15" s="19"/>
      <c r="Y15" s="21">
        <f t="shared" si="5"/>
        <v>226778.782</v>
      </c>
      <c r="Z15" s="22"/>
    </row>
    <row r="16" spans="1:26" ht="13.5">
      <c r="A16" s="23">
        <v>16</v>
      </c>
      <c r="B16" s="24" t="s">
        <v>52</v>
      </c>
      <c r="C16" s="17">
        <f t="shared" si="0"/>
        <v>360468.33</v>
      </c>
      <c r="D16" s="18">
        <v>349766.26</v>
      </c>
      <c r="E16" s="19">
        <v>10702.07</v>
      </c>
      <c r="F16" s="19">
        <v>7218.72</v>
      </c>
      <c r="G16" s="19">
        <v>2752.82</v>
      </c>
      <c r="H16" s="19">
        <f t="shared" si="1"/>
        <v>9971.54</v>
      </c>
      <c r="I16" s="19">
        <v>0</v>
      </c>
      <c r="J16" s="19">
        <v>0</v>
      </c>
      <c r="K16" s="19">
        <v>20880.5</v>
      </c>
      <c r="L16" s="19">
        <v>12394.97</v>
      </c>
      <c r="M16" s="19">
        <v>441.27</v>
      </c>
      <c r="N16" s="19">
        <v>1520.45</v>
      </c>
      <c r="O16" s="19">
        <v>13643.26</v>
      </c>
      <c r="P16" s="19">
        <v>0</v>
      </c>
      <c r="Q16" s="19">
        <f t="shared" si="2"/>
        <v>13643.26</v>
      </c>
      <c r="R16" s="19"/>
      <c r="S16" s="19">
        <f t="shared" si="3"/>
        <v>13643.26</v>
      </c>
      <c r="T16" s="19">
        <v>56539.55</v>
      </c>
      <c r="U16" s="19"/>
      <c r="V16" s="19"/>
      <c r="W16" s="20">
        <f t="shared" si="4"/>
        <v>475859.87</v>
      </c>
      <c r="X16" s="19">
        <f>23400+13200</f>
        <v>36600</v>
      </c>
      <c r="Y16" s="21">
        <f t="shared" si="5"/>
        <v>512459.87</v>
      </c>
      <c r="Z16" s="22"/>
    </row>
    <row r="17" spans="1:26" ht="13.5">
      <c r="A17" s="23">
        <v>17</v>
      </c>
      <c r="B17" s="24" t="s">
        <v>53</v>
      </c>
      <c r="C17" s="17">
        <f t="shared" si="0"/>
        <v>512527.48</v>
      </c>
      <c r="D17" s="18">
        <v>495139.31</v>
      </c>
      <c r="E17" s="19">
        <v>17388.17</v>
      </c>
      <c r="F17" s="19">
        <v>10118.43</v>
      </c>
      <c r="G17" s="19">
        <v>3532.59</v>
      </c>
      <c r="H17" s="19">
        <f t="shared" si="1"/>
        <v>13651.02</v>
      </c>
      <c r="I17" s="19">
        <v>0</v>
      </c>
      <c r="J17" s="19">
        <v>0</v>
      </c>
      <c r="K17" s="19">
        <v>2484.49</v>
      </c>
      <c r="L17" s="19">
        <v>0</v>
      </c>
      <c r="M17" s="19">
        <v>173.71</v>
      </c>
      <c r="N17" s="19">
        <v>0</v>
      </c>
      <c r="O17" s="19">
        <v>17699.82</v>
      </c>
      <c r="P17" s="19">
        <v>0</v>
      </c>
      <c r="Q17" s="19">
        <f t="shared" si="2"/>
        <v>17699.82</v>
      </c>
      <c r="R17" s="19"/>
      <c r="S17" s="19">
        <f t="shared" si="3"/>
        <v>17699.82</v>
      </c>
      <c r="T17" s="19">
        <v>28509.02</v>
      </c>
      <c r="U17" s="19"/>
      <c r="V17" s="19"/>
      <c r="W17" s="20">
        <f t="shared" si="4"/>
        <v>575045.54</v>
      </c>
      <c r="X17" s="19"/>
      <c r="Y17" s="21">
        <f t="shared" si="5"/>
        <v>575045.54</v>
      </c>
      <c r="Z17" s="22"/>
    </row>
    <row r="18" spans="1:26" ht="13.5">
      <c r="A18" s="23">
        <v>18</v>
      </c>
      <c r="B18" s="24" t="s">
        <v>54</v>
      </c>
      <c r="C18" s="17">
        <f t="shared" si="0"/>
        <v>73426.04</v>
      </c>
      <c r="D18" s="18">
        <v>71825.75</v>
      </c>
      <c r="E18" s="19">
        <v>1600.29</v>
      </c>
      <c r="F18" s="19">
        <v>1509.25</v>
      </c>
      <c r="G18" s="19">
        <v>790.45</v>
      </c>
      <c r="H18" s="19">
        <f t="shared" si="1"/>
        <v>2299.7</v>
      </c>
      <c r="I18" s="19">
        <v>0</v>
      </c>
      <c r="J18" s="19">
        <v>0</v>
      </c>
      <c r="K18" s="19">
        <v>0</v>
      </c>
      <c r="L18" s="19">
        <v>0</v>
      </c>
      <c r="M18" s="19">
        <v>178.73</v>
      </c>
      <c r="N18" s="19">
        <v>0</v>
      </c>
      <c r="O18" s="19">
        <v>6499.83</v>
      </c>
      <c r="P18" s="19">
        <v>817.8899685634805</v>
      </c>
      <c r="Q18" s="19">
        <f t="shared" si="2"/>
        <v>7317.72</v>
      </c>
      <c r="R18" s="19"/>
      <c r="S18" s="19">
        <f t="shared" si="3"/>
        <v>7317.72</v>
      </c>
      <c r="T18" s="19">
        <v>9167.06</v>
      </c>
      <c r="U18" s="19"/>
      <c r="V18" s="19"/>
      <c r="W18" s="20">
        <f t="shared" si="4"/>
        <v>92389.25</v>
      </c>
      <c r="X18" s="19"/>
      <c r="Y18" s="21">
        <f t="shared" si="5"/>
        <v>92389.25</v>
      </c>
      <c r="Z18" s="22"/>
    </row>
    <row r="19" spans="1:26" ht="13.5">
      <c r="A19" s="23">
        <v>19</v>
      </c>
      <c r="B19" s="24" t="s">
        <v>55</v>
      </c>
      <c r="C19" s="17">
        <f t="shared" si="0"/>
        <v>116458.54</v>
      </c>
      <c r="D19" s="18">
        <v>112954.84</v>
      </c>
      <c r="E19" s="19">
        <v>3503.7</v>
      </c>
      <c r="F19" s="19">
        <v>2329.1</v>
      </c>
      <c r="G19" s="19">
        <v>869.17</v>
      </c>
      <c r="H19" s="19">
        <f t="shared" si="1"/>
        <v>3198.27</v>
      </c>
      <c r="I19" s="19">
        <v>0</v>
      </c>
      <c r="J19" s="19">
        <v>0</v>
      </c>
      <c r="K19" s="19">
        <v>0</v>
      </c>
      <c r="L19" s="19">
        <v>0</v>
      </c>
      <c r="M19" s="19">
        <v>91.54</v>
      </c>
      <c r="N19" s="19">
        <v>313.49</v>
      </c>
      <c r="O19" s="19">
        <v>4395.85</v>
      </c>
      <c r="P19" s="19">
        <v>0</v>
      </c>
      <c r="Q19" s="19">
        <f t="shared" si="2"/>
        <v>4395.85</v>
      </c>
      <c r="R19" s="19"/>
      <c r="S19" s="19">
        <f t="shared" si="3"/>
        <v>4395.85</v>
      </c>
      <c r="T19" s="19">
        <v>11598.17</v>
      </c>
      <c r="U19" s="19"/>
      <c r="V19" s="19"/>
      <c r="W19" s="20">
        <f t="shared" si="4"/>
        <v>136055.86</v>
      </c>
      <c r="X19" s="19"/>
      <c r="Y19" s="21">
        <f t="shared" si="5"/>
        <v>136055.86</v>
      </c>
      <c r="Z19" s="22"/>
    </row>
    <row r="20" spans="1:26" ht="13.5">
      <c r="A20" s="23">
        <v>20</v>
      </c>
      <c r="B20" s="24" t="s">
        <v>56</v>
      </c>
      <c r="C20" s="17">
        <f t="shared" si="0"/>
        <v>185704.48</v>
      </c>
      <c r="D20" s="18">
        <v>178948.09</v>
      </c>
      <c r="E20" s="19">
        <v>6756.39</v>
      </c>
      <c r="F20" s="19">
        <v>3635.67</v>
      </c>
      <c r="G20" s="19">
        <v>1388.34</v>
      </c>
      <c r="H20" s="19">
        <f t="shared" si="1"/>
        <v>5024.01</v>
      </c>
      <c r="I20" s="19">
        <v>0</v>
      </c>
      <c r="J20" s="19">
        <v>0</v>
      </c>
      <c r="K20" s="19">
        <v>2410.632</v>
      </c>
      <c r="L20" s="19">
        <v>0</v>
      </c>
      <c r="M20" s="19">
        <v>126.44</v>
      </c>
      <c r="N20" s="19">
        <v>0</v>
      </c>
      <c r="O20" s="19">
        <v>7384.21</v>
      </c>
      <c r="P20" s="19">
        <v>0</v>
      </c>
      <c r="Q20" s="19">
        <f t="shared" si="2"/>
        <v>7384.21</v>
      </c>
      <c r="R20" s="19">
        <v>15564.63</v>
      </c>
      <c r="S20" s="19">
        <f t="shared" si="3"/>
        <v>22948.84</v>
      </c>
      <c r="T20" s="19">
        <v>13397.89</v>
      </c>
      <c r="U20" s="19"/>
      <c r="V20" s="19"/>
      <c r="W20" s="20">
        <f t="shared" si="4"/>
        <v>229612.29200000002</v>
      </c>
      <c r="X20" s="19"/>
      <c r="Y20" s="21">
        <f t="shared" si="5"/>
        <v>229612.29200000002</v>
      </c>
      <c r="Z20" s="22"/>
    </row>
    <row r="21" spans="1:26" ht="13.5">
      <c r="A21" s="23">
        <v>21</v>
      </c>
      <c r="B21" s="24" t="s">
        <v>57</v>
      </c>
      <c r="C21" s="17">
        <f t="shared" si="0"/>
        <v>252178.05000000002</v>
      </c>
      <c r="D21" s="18">
        <v>241551.95</v>
      </c>
      <c r="E21" s="19">
        <v>10626.1</v>
      </c>
      <c r="F21" s="19">
        <v>4839.89</v>
      </c>
      <c r="G21" s="19">
        <v>1700.38</v>
      </c>
      <c r="H21" s="19">
        <f t="shared" si="1"/>
        <v>6540.27</v>
      </c>
      <c r="I21" s="19">
        <v>0</v>
      </c>
      <c r="J21" s="25">
        <v>5457.44</v>
      </c>
      <c r="K21" s="25">
        <v>901.156</v>
      </c>
      <c r="L21" s="19">
        <v>0</v>
      </c>
      <c r="M21" s="19">
        <v>175.95</v>
      </c>
      <c r="N21" s="19">
        <v>1577.26</v>
      </c>
      <c r="O21" s="19">
        <v>7792.42</v>
      </c>
      <c r="P21" s="19">
        <v>0</v>
      </c>
      <c r="Q21" s="19">
        <f t="shared" si="2"/>
        <v>7792.42</v>
      </c>
      <c r="R21" s="19">
        <v>13731.94</v>
      </c>
      <c r="S21" s="19">
        <f t="shared" si="3"/>
        <v>21524.36</v>
      </c>
      <c r="T21" s="19">
        <v>12755.08</v>
      </c>
      <c r="U21" s="19"/>
      <c r="V21" s="19"/>
      <c r="W21" s="20">
        <f t="shared" si="4"/>
        <v>301109.566</v>
      </c>
      <c r="X21" s="19"/>
      <c r="Y21" s="21">
        <f t="shared" si="5"/>
        <v>301109.566</v>
      </c>
      <c r="Z21" s="22"/>
    </row>
    <row r="22" spans="1:26" ht="13.5">
      <c r="A22" s="23">
        <v>22</v>
      </c>
      <c r="B22" s="24" t="s">
        <v>58</v>
      </c>
      <c r="C22" s="17">
        <f t="shared" si="0"/>
        <v>1651551.51</v>
      </c>
      <c r="D22" s="18">
        <v>1585588.19</v>
      </c>
      <c r="E22" s="19">
        <v>65963.32</v>
      </c>
      <c r="F22" s="19">
        <v>31940.15</v>
      </c>
      <c r="G22" s="19">
        <v>14432.26</v>
      </c>
      <c r="H22" s="19">
        <f t="shared" si="1"/>
        <v>46372.41</v>
      </c>
      <c r="I22" s="19">
        <v>0</v>
      </c>
      <c r="J22" s="19">
        <v>0</v>
      </c>
      <c r="K22" s="19">
        <v>5214.22</v>
      </c>
      <c r="L22" s="19">
        <v>14460.79</v>
      </c>
      <c r="M22" s="19">
        <v>2168.26</v>
      </c>
      <c r="N22" s="19">
        <v>3422.04</v>
      </c>
      <c r="O22" s="19">
        <v>102350.63</v>
      </c>
      <c r="P22" s="19">
        <v>13806.034526022659</v>
      </c>
      <c r="Q22" s="19">
        <f t="shared" si="2"/>
        <v>116156.66</v>
      </c>
      <c r="R22" s="19"/>
      <c r="S22" s="19">
        <f t="shared" si="3"/>
        <v>116156.66</v>
      </c>
      <c r="T22" s="19">
        <v>193842.16</v>
      </c>
      <c r="U22" s="19">
        <v>244643.92</v>
      </c>
      <c r="V22" s="19"/>
      <c r="W22" s="20">
        <f t="shared" si="4"/>
        <v>2277831.97</v>
      </c>
      <c r="X22" s="19">
        <f>10000+19400</f>
        <v>29400</v>
      </c>
      <c r="Y22" s="21">
        <f t="shared" si="5"/>
        <v>2307231.97</v>
      </c>
      <c r="Z22" s="22"/>
    </row>
    <row r="23" spans="1:26" ht="13.5">
      <c r="A23" s="23">
        <v>23</v>
      </c>
      <c r="B23" s="24" t="s">
        <v>59</v>
      </c>
      <c r="C23" s="17">
        <f t="shared" si="0"/>
        <v>206346.93</v>
      </c>
      <c r="D23" s="18">
        <v>199262.74</v>
      </c>
      <c r="E23" s="19">
        <v>7084.19</v>
      </c>
      <c r="F23" s="19">
        <v>4068.15</v>
      </c>
      <c r="G23" s="19">
        <v>1425.39</v>
      </c>
      <c r="H23" s="19">
        <f t="shared" si="1"/>
        <v>5493.54</v>
      </c>
      <c r="I23" s="19">
        <v>0</v>
      </c>
      <c r="J23" s="19">
        <v>0</v>
      </c>
      <c r="K23" s="19">
        <v>0</v>
      </c>
      <c r="L23" s="19">
        <v>0</v>
      </c>
      <c r="M23" s="19">
        <v>119.35</v>
      </c>
      <c r="N23" s="19">
        <v>0</v>
      </c>
      <c r="O23" s="19">
        <v>6909.96</v>
      </c>
      <c r="P23" s="19">
        <v>0</v>
      </c>
      <c r="Q23" s="19">
        <f t="shared" si="2"/>
        <v>6909.96</v>
      </c>
      <c r="R23" s="19"/>
      <c r="S23" s="19">
        <f t="shared" si="3"/>
        <v>6909.96</v>
      </c>
      <c r="T23" s="19">
        <v>7255.15</v>
      </c>
      <c r="U23" s="19">
        <v>150881.47</v>
      </c>
      <c r="V23" s="19"/>
      <c r="W23" s="20">
        <f t="shared" si="4"/>
        <v>377006.4</v>
      </c>
      <c r="X23" s="19"/>
      <c r="Y23" s="21">
        <f t="shared" si="5"/>
        <v>377006.4</v>
      </c>
      <c r="Z23" s="22"/>
    </row>
    <row r="24" spans="1:26" ht="13.5">
      <c r="A24" s="23">
        <v>24</v>
      </c>
      <c r="B24" s="24" t="s">
        <v>60</v>
      </c>
      <c r="C24" s="17">
        <f t="shared" si="0"/>
        <v>158891.03</v>
      </c>
      <c r="D24" s="18">
        <v>155533.08</v>
      </c>
      <c r="E24" s="19">
        <v>3357.95</v>
      </c>
      <c r="F24" s="19">
        <v>3272.98</v>
      </c>
      <c r="G24" s="19">
        <v>1197.08</v>
      </c>
      <c r="H24" s="19">
        <f t="shared" si="1"/>
        <v>4470.06</v>
      </c>
      <c r="I24" s="19">
        <v>0</v>
      </c>
      <c r="J24" s="19">
        <v>0</v>
      </c>
      <c r="K24" s="19">
        <v>0</v>
      </c>
      <c r="L24" s="19">
        <v>0</v>
      </c>
      <c r="M24" s="19">
        <v>124.2</v>
      </c>
      <c r="N24" s="19">
        <v>0</v>
      </c>
      <c r="O24" s="19">
        <v>5597.95</v>
      </c>
      <c r="P24" s="19">
        <v>0</v>
      </c>
      <c r="Q24" s="19">
        <f t="shared" si="2"/>
        <v>5597.95</v>
      </c>
      <c r="R24" s="19"/>
      <c r="S24" s="19">
        <f t="shared" si="3"/>
        <v>5597.95</v>
      </c>
      <c r="T24" s="19">
        <v>18097.78</v>
      </c>
      <c r="U24" s="19"/>
      <c r="V24" s="19"/>
      <c r="W24" s="20">
        <f t="shared" si="4"/>
        <v>187181.02</v>
      </c>
      <c r="X24" s="19"/>
      <c r="Y24" s="21">
        <f t="shared" si="5"/>
        <v>187181.02</v>
      </c>
      <c r="Z24" s="22"/>
    </row>
    <row r="25" spans="1:26" ht="13.5">
      <c r="A25" s="23">
        <v>25</v>
      </c>
      <c r="B25" s="24" t="s">
        <v>61</v>
      </c>
      <c r="C25" s="17">
        <f t="shared" si="0"/>
        <v>1254010.6</v>
      </c>
      <c r="D25" s="18">
        <v>1208758.85</v>
      </c>
      <c r="E25" s="19">
        <v>45251.75</v>
      </c>
      <c r="F25" s="19">
        <v>24575.61</v>
      </c>
      <c r="G25" s="19">
        <v>9562.57</v>
      </c>
      <c r="H25" s="19">
        <f t="shared" si="1"/>
        <v>34138.18</v>
      </c>
      <c r="I25" s="19">
        <v>0</v>
      </c>
      <c r="J25" s="19">
        <v>0</v>
      </c>
      <c r="K25" s="19">
        <v>4909.43</v>
      </c>
      <c r="L25" s="19">
        <v>0</v>
      </c>
      <c r="M25" s="19">
        <v>1088.05</v>
      </c>
      <c r="N25" s="19">
        <v>0</v>
      </c>
      <c r="O25" s="19">
        <v>52516.65</v>
      </c>
      <c r="P25" s="19">
        <v>0</v>
      </c>
      <c r="Q25" s="19">
        <f t="shared" si="2"/>
        <v>52516.65</v>
      </c>
      <c r="R25" s="19"/>
      <c r="S25" s="19">
        <f t="shared" si="3"/>
        <v>52516.65</v>
      </c>
      <c r="T25" s="19">
        <v>98950.57</v>
      </c>
      <c r="U25" s="19">
        <v>108255.46</v>
      </c>
      <c r="V25" s="19"/>
      <c r="W25" s="20">
        <f t="shared" si="4"/>
        <v>1553868.9400000002</v>
      </c>
      <c r="X25" s="19"/>
      <c r="Y25" s="21">
        <f t="shared" si="5"/>
        <v>1553868.9400000002</v>
      </c>
      <c r="Z25" s="22"/>
    </row>
    <row r="26" spans="1:26" ht="13.5">
      <c r="A26" s="23">
        <v>26</v>
      </c>
      <c r="B26" s="24" t="s">
        <v>62</v>
      </c>
      <c r="C26" s="17">
        <f t="shared" si="0"/>
        <v>127252.25</v>
      </c>
      <c r="D26" s="18">
        <v>124371.66</v>
      </c>
      <c r="E26" s="19">
        <v>2880.59</v>
      </c>
      <c r="F26" s="19">
        <v>2608.45</v>
      </c>
      <c r="G26" s="19">
        <v>753.98</v>
      </c>
      <c r="H26" s="19">
        <f t="shared" si="1"/>
        <v>3362.43</v>
      </c>
      <c r="I26" s="19">
        <v>0</v>
      </c>
      <c r="J26" s="19">
        <v>0</v>
      </c>
      <c r="K26" s="19">
        <v>0</v>
      </c>
      <c r="L26" s="19">
        <v>0</v>
      </c>
      <c r="M26" s="19">
        <v>121.63</v>
      </c>
      <c r="N26" s="19">
        <v>0</v>
      </c>
      <c r="O26" s="19">
        <v>4390.82</v>
      </c>
      <c r="P26" s="19">
        <v>0</v>
      </c>
      <c r="Q26" s="19">
        <f t="shared" si="2"/>
        <v>4390.82</v>
      </c>
      <c r="R26" s="19">
        <v>14691.26</v>
      </c>
      <c r="S26" s="19">
        <f t="shared" si="3"/>
        <v>19082.08</v>
      </c>
      <c r="T26" s="19">
        <v>2902.67</v>
      </c>
      <c r="U26" s="19"/>
      <c r="V26" s="19"/>
      <c r="W26" s="20">
        <f t="shared" si="4"/>
        <v>152721.06</v>
      </c>
      <c r="X26" s="19"/>
      <c r="Y26" s="21">
        <f t="shared" si="5"/>
        <v>152721.06</v>
      </c>
      <c r="Z26" s="22"/>
    </row>
    <row r="27" spans="1:26" ht="13.5">
      <c r="A27" s="23">
        <v>27</v>
      </c>
      <c r="B27" s="24" t="s">
        <v>63</v>
      </c>
      <c r="C27" s="17">
        <f t="shared" si="0"/>
        <v>215887.57</v>
      </c>
      <c r="D27" s="18">
        <v>208369.04</v>
      </c>
      <c r="E27" s="19">
        <v>7518.53</v>
      </c>
      <c r="F27" s="19">
        <v>4249.09</v>
      </c>
      <c r="G27" s="19">
        <v>1431.39</v>
      </c>
      <c r="H27" s="19">
        <f t="shared" si="1"/>
        <v>5680.48</v>
      </c>
      <c r="I27" s="19">
        <v>0</v>
      </c>
      <c r="J27" s="19">
        <v>0</v>
      </c>
      <c r="K27" s="19">
        <v>2822.17</v>
      </c>
      <c r="L27" s="19">
        <v>0</v>
      </c>
      <c r="M27" s="19">
        <v>238.53</v>
      </c>
      <c r="N27" s="19">
        <v>1122.78</v>
      </c>
      <c r="O27" s="19">
        <v>8191.31</v>
      </c>
      <c r="P27" s="19">
        <v>0</v>
      </c>
      <c r="Q27" s="19">
        <f t="shared" si="2"/>
        <v>8191.31</v>
      </c>
      <c r="R27" s="19">
        <v>13901.66</v>
      </c>
      <c r="S27" s="19">
        <f t="shared" si="3"/>
        <v>22092.97</v>
      </c>
      <c r="T27" s="19">
        <v>16247.28</v>
      </c>
      <c r="U27" s="19">
        <v>12219.06</v>
      </c>
      <c r="V27" s="19"/>
      <c r="W27" s="20">
        <f t="shared" si="4"/>
        <v>276310.83999999997</v>
      </c>
      <c r="X27" s="19"/>
      <c r="Y27" s="21">
        <f t="shared" si="5"/>
        <v>276310.83999999997</v>
      </c>
      <c r="Z27" s="22"/>
    </row>
    <row r="28" spans="1:26" ht="13.5">
      <c r="A28" s="23">
        <v>28</v>
      </c>
      <c r="B28" s="24" t="s">
        <v>64</v>
      </c>
      <c r="C28" s="17">
        <f t="shared" si="0"/>
        <v>55858.03</v>
      </c>
      <c r="D28" s="18">
        <v>54416.81</v>
      </c>
      <c r="E28" s="19">
        <v>1441.22</v>
      </c>
      <c r="F28" s="19">
        <v>1133.15</v>
      </c>
      <c r="G28" s="19">
        <v>513.47</v>
      </c>
      <c r="H28" s="19">
        <f t="shared" si="1"/>
        <v>1646.62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4739.81</v>
      </c>
      <c r="P28" s="19">
        <v>471.8434928525858</v>
      </c>
      <c r="Q28" s="19">
        <f t="shared" si="2"/>
        <v>5211.65</v>
      </c>
      <c r="R28" s="19">
        <v>16803.72</v>
      </c>
      <c r="S28" s="19">
        <f t="shared" si="3"/>
        <v>22015.370000000003</v>
      </c>
      <c r="T28" s="19">
        <v>1569.42</v>
      </c>
      <c r="U28" s="19"/>
      <c r="V28" s="19"/>
      <c r="W28" s="20">
        <f t="shared" si="4"/>
        <v>81089.44</v>
      </c>
      <c r="X28" s="19"/>
      <c r="Y28" s="21">
        <f t="shared" si="5"/>
        <v>81089.44</v>
      </c>
      <c r="Z28" s="22"/>
    </row>
    <row r="29" spans="1:26" ht="13.5">
      <c r="A29" s="23">
        <v>29</v>
      </c>
      <c r="B29" s="24" t="s">
        <v>65</v>
      </c>
      <c r="C29" s="17">
        <f t="shared" si="0"/>
        <v>149173.69999999998</v>
      </c>
      <c r="D29" s="18">
        <v>144632.24</v>
      </c>
      <c r="E29" s="19">
        <v>4541.46</v>
      </c>
      <c r="F29" s="19">
        <v>2979.81</v>
      </c>
      <c r="G29" s="19">
        <v>1543.59</v>
      </c>
      <c r="H29" s="19">
        <f t="shared" si="1"/>
        <v>4523.4</v>
      </c>
      <c r="I29" s="19">
        <v>0</v>
      </c>
      <c r="J29" s="19">
        <v>0</v>
      </c>
      <c r="K29" s="19">
        <v>7554.02</v>
      </c>
      <c r="L29" s="19">
        <v>0</v>
      </c>
      <c r="M29" s="19">
        <v>217.98</v>
      </c>
      <c r="N29" s="19">
        <v>79.53</v>
      </c>
      <c r="O29" s="19">
        <v>13314.14</v>
      </c>
      <c r="P29" s="19">
        <v>1550.7433799607713</v>
      </c>
      <c r="Q29" s="19">
        <f t="shared" si="2"/>
        <v>14864.88</v>
      </c>
      <c r="R29" s="19"/>
      <c r="S29" s="19">
        <f t="shared" si="3"/>
        <v>14864.88</v>
      </c>
      <c r="T29" s="19">
        <v>20699.59</v>
      </c>
      <c r="U29" s="19"/>
      <c r="V29" s="19"/>
      <c r="W29" s="20">
        <f t="shared" si="4"/>
        <v>197113.09999999998</v>
      </c>
      <c r="X29" s="19"/>
      <c r="Y29" s="21">
        <f t="shared" si="5"/>
        <v>197113.09999999998</v>
      </c>
      <c r="Z29" s="22"/>
    </row>
    <row r="30" spans="1:26" ht="13.5">
      <c r="A30" s="23">
        <v>30</v>
      </c>
      <c r="B30" s="24" t="s">
        <v>66</v>
      </c>
      <c r="C30" s="17">
        <f t="shared" si="0"/>
        <v>139213.24</v>
      </c>
      <c r="D30" s="18">
        <v>133564.13</v>
      </c>
      <c r="E30" s="19">
        <v>5649.11</v>
      </c>
      <c r="F30" s="19">
        <v>2686.36</v>
      </c>
      <c r="G30" s="19">
        <v>887.32</v>
      </c>
      <c r="H30" s="19">
        <f t="shared" si="1"/>
        <v>3573.68</v>
      </c>
      <c r="I30" s="19">
        <v>0</v>
      </c>
      <c r="J30" s="19">
        <v>0</v>
      </c>
      <c r="K30" s="19">
        <v>874.4360000000001</v>
      </c>
      <c r="L30" s="19">
        <v>0</v>
      </c>
      <c r="M30" s="19">
        <v>163.95</v>
      </c>
      <c r="N30" s="19">
        <v>0</v>
      </c>
      <c r="O30" s="19">
        <v>4449.68</v>
      </c>
      <c r="P30" s="19">
        <v>0</v>
      </c>
      <c r="Q30" s="19">
        <f t="shared" si="2"/>
        <v>4449.68</v>
      </c>
      <c r="R30" s="19">
        <v>12308.85</v>
      </c>
      <c r="S30" s="19">
        <f t="shared" si="3"/>
        <v>16758.53</v>
      </c>
      <c r="T30" s="19">
        <v>3535.56</v>
      </c>
      <c r="U30" s="19">
        <v>33226.42</v>
      </c>
      <c r="V30" s="19"/>
      <c r="W30" s="20">
        <f t="shared" si="4"/>
        <v>197345.816</v>
      </c>
      <c r="X30" s="19"/>
      <c r="Y30" s="21">
        <f t="shared" si="5"/>
        <v>197345.816</v>
      </c>
      <c r="Z30" s="22"/>
    </row>
    <row r="31" spans="1:26" ht="13.5">
      <c r="A31" s="23">
        <v>31</v>
      </c>
      <c r="B31" s="24" t="s">
        <v>67</v>
      </c>
      <c r="C31" s="17">
        <f t="shared" si="0"/>
        <v>286879.75</v>
      </c>
      <c r="D31" s="18">
        <v>276489.57</v>
      </c>
      <c r="E31" s="19">
        <v>10390.18</v>
      </c>
      <c r="F31" s="19">
        <v>5619.62</v>
      </c>
      <c r="G31" s="19">
        <v>2186.6</v>
      </c>
      <c r="H31" s="19">
        <f t="shared" si="1"/>
        <v>7806.22</v>
      </c>
      <c r="I31" s="19">
        <v>0</v>
      </c>
      <c r="J31" s="25">
        <v>5003.22</v>
      </c>
      <c r="K31" s="25">
        <v>4974.03</v>
      </c>
      <c r="L31" s="19">
        <v>0</v>
      </c>
      <c r="M31" s="19">
        <v>354.5</v>
      </c>
      <c r="N31" s="19">
        <v>2498.1</v>
      </c>
      <c r="O31" s="19">
        <v>11332.51</v>
      </c>
      <c r="P31" s="19">
        <v>2230.952481304798</v>
      </c>
      <c r="Q31" s="19">
        <f t="shared" si="2"/>
        <v>13563.46</v>
      </c>
      <c r="R31" s="19"/>
      <c r="S31" s="19">
        <f t="shared" si="3"/>
        <v>13563.46</v>
      </c>
      <c r="T31" s="19">
        <v>37564.27</v>
      </c>
      <c r="U31" s="19"/>
      <c r="V31" s="19"/>
      <c r="W31" s="20">
        <f t="shared" si="4"/>
        <v>358643.55</v>
      </c>
      <c r="X31" s="19"/>
      <c r="Y31" s="21">
        <f t="shared" si="5"/>
        <v>358643.55</v>
      </c>
      <c r="Z31" s="22"/>
    </row>
    <row r="32" spans="1:26" ht="27">
      <c r="A32" s="23">
        <v>32</v>
      </c>
      <c r="B32" s="24" t="s">
        <v>68</v>
      </c>
      <c r="C32" s="17">
        <f t="shared" si="0"/>
        <v>361659.47</v>
      </c>
      <c r="D32" s="18">
        <v>349774.97</v>
      </c>
      <c r="E32" s="19">
        <v>11884.5</v>
      </c>
      <c r="F32" s="19">
        <v>7165.76</v>
      </c>
      <c r="G32" s="19">
        <v>3117.48</v>
      </c>
      <c r="H32" s="19">
        <f t="shared" si="1"/>
        <v>10283.24</v>
      </c>
      <c r="I32" s="19">
        <v>0</v>
      </c>
      <c r="J32" s="25">
        <v>18296.59</v>
      </c>
      <c r="K32" s="25">
        <v>3996.44</v>
      </c>
      <c r="L32" s="19">
        <v>0</v>
      </c>
      <c r="M32" s="19">
        <v>335.09</v>
      </c>
      <c r="N32" s="19">
        <v>4203.96</v>
      </c>
      <c r="O32" s="19">
        <v>19949.22</v>
      </c>
      <c r="P32" s="19">
        <v>2931.601150980697</v>
      </c>
      <c r="Q32" s="19">
        <f t="shared" si="2"/>
        <v>22880.82</v>
      </c>
      <c r="R32" s="19"/>
      <c r="S32" s="19">
        <f t="shared" si="3"/>
        <v>22880.82</v>
      </c>
      <c r="T32" s="19">
        <v>50822.07</v>
      </c>
      <c r="U32" s="19"/>
      <c r="V32" s="19"/>
      <c r="W32" s="20">
        <f t="shared" si="4"/>
        <v>472477.68</v>
      </c>
      <c r="X32" s="19"/>
      <c r="Y32" s="21">
        <f t="shared" si="5"/>
        <v>472477.68</v>
      </c>
      <c r="Z32" s="22"/>
    </row>
    <row r="33" spans="1:26" ht="13.5">
      <c r="A33" s="23">
        <v>33</v>
      </c>
      <c r="B33" s="24" t="s">
        <v>69</v>
      </c>
      <c r="C33" s="17">
        <f t="shared" si="0"/>
        <v>321288.63</v>
      </c>
      <c r="D33" s="18">
        <v>310015.82</v>
      </c>
      <c r="E33" s="19">
        <v>11272.81</v>
      </c>
      <c r="F33" s="19">
        <v>6317.99</v>
      </c>
      <c r="G33" s="19">
        <v>2333.28</v>
      </c>
      <c r="H33" s="19">
        <f t="shared" si="1"/>
        <v>8651.27</v>
      </c>
      <c r="I33" s="19">
        <v>0</v>
      </c>
      <c r="J33" s="19">
        <v>0</v>
      </c>
      <c r="K33" s="19">
        <v>3677.09</v>
      </c>
      <c r="L33" s="19">
        <v>0</v>
      </c>
      <c r="M33" s="19">
        <v>414.55</v>
      </c>
      <c r="N33" s="19">
        <v>0</v>
      </c>
      <c r="O33" s="19">
        <v>11855.12</v>
      </c>
      <c r="P33" s="19">
        <v>0</v>
      </c>
      <c r="Q33" s="19">
        <f t="shared" si="2"/>
        <v>11855.12</v>
      </c>
      <c r="R33" s="19"/>
      <c r="S33" s="19">
        <f t="shared" si="3"/>
        <v>11855.12</v>
      </c>
      <c r="T33" s="19">
        <v>19853.32</v>
      </c>
      <c r="U33" s="19"/>
      <c r="V33" s="19"/>
      <c r="W33" s="20">
        <f t="shared" si="4"/>
        <v>365739.98</v>
      </c>
      <c r="X33" s="19"/>
      <c r="Y33" s="21">
        <f t="shared" si="5"/>
        <v>365739.98</v>
      </c>
      <c r="Z33" s="22"/>
    </row>
    <row r="34" spans="1:26" ht="13.5">
      <c r="A34" s="23">
        <v>34</v>
      </c>
      <c r="B34" s="24" t="s">
        <v>70</v>
      </c>
      <c r="C34" s="17">
        <f t="shared" si="0"/>
        <v>690287.78</v>
      </c>
      <c r="D34" s="18">
        <v>666915.37</v>
      </c>
      <c r="E34" s="19">
        <v>23372.41</v>
      </c>
      <c r="F34" s="19">
        <v>13630.92</v>
      </c>
      <c r="G34" s="19">
        <v>6186.14</v>
      </c>
      <c r="H34" s="19">
        <f t="shared" si="1"/>
        <v>19817.06</v>
      </c>
      <c r="I34" s="19">
        <v>0</v>
      </c>
      <c r="J34" s="25">
        <v>19355.48</v>
      </c>
      <c r="K34" s="25">
        <v>2831.42</v>
      </c>
      <c r="L34" s="19">
        <v>0</v>
      </c>
      <c r="M34" s="19">
        <v>751.25</v>
      </c>
      <c r="N34" s="19">
        <v>4837.65</v>
      </c>
      <c r="O34" s="19">
        <v>47523.79</v>
      </c>
      <c r="P34" s="19">
        <v>6008.307415006652</v>
      </c>
      <c r="Q34" s="19">
        <f t="shared" si="2"/>
        <v>53532.1</v>
      </c>
      <c r="R34" s="19"/>
      <c r="S34" s="19">
        <f t="shared" si="3"/>
        <v>53532.1</v>
      </c>
      <c r="T34" s="19">
        <v>70295.14</v>
      </c>
      <c r="U34" s="19">
        <v>5541.18</v>
      </c>
      <c r="V34" s="19"/>
      <c r="W34" s="20">
        <f t="shared" si="4"/>
        <v>867249.06</v>
      </c>
      <c r="X34" s="19">
        <v>12200</v>
      </c>
      <c r="Y34" s="21">
        <f t="shared" si="5"/>
        <v>879449.06</v>
      </c>
      <c r="Z34" s="22"/>
    </row>
    <row r="35" spans="1:26" ht="13.5">
      <c r="A35" s="23">
        <v>35</v>
      </c>
      <c r="B35" s="24" t="s">
        <v>71</v>
      </c>
      <c r="C35" s="17">
        <f t="shared" si="0"/>
        <v>324164.21</v>
      </c>
      <c r="D35" s="18">
        <v>309987.78</v>
      </c>
      <c r="E35" s="19">
        <v>14176.43</v>
      </c>
      <c r="F35" s="19">
        <v>6186.85</v>
      </c>
      <c r="G35" s="19">
        <v>2138.4</v>
      </c>
      <c r="H35" s="19">
        <f t="shared" si="1"/>
        <v>8325.25</v>
      </c>
      <c r="I35" s="19">
        <v>0</v>
      </c>
      <c r="J35" s="19">
        <v>0</v>
      </c>
      <c r="K35" s="19">
        <v>3358.45</v>
      </c>
      <c r="L35" s="19">
        <v>0</v>
      </c>
      <c r="M35" s="19">
        <v>443.8</v>
      </c>
      <c r="N35" s="19">
        <v>2110.76</v>
      </c>
      <c r="O35" s="19">
        <v>11050.23</v>
      </c>
      <c r="P35" s="19">
        <v>0</v>
      </c>
      <c r="Q35" s="19">
        <f t="shared" si="2"/>
        <v>11050.23</v>
      </c>
      <c r="R35" s="19"/>
      <c r="S35" s="19">
        <f t="shared" si="3"/>
        <v>11050.23</v>
      </c>
      <c r="T35" s="19">
        <v>42046.85</v>
      </c>
      <c r="U35" s="19"/>
      <c r="V35" s="19"/>
      <c r="W35" s="20">
        <f t="shared" si="4"/>
        <v>391499.55000000005</v>
      </c>
      <c r="X35" s="19"/>
      <c r="Y35" s="21">
        <f t="shared" si="5"/>
        <v>391499.55000000005</v>
      </c>
      <c r="Z35" s="22"/>
    </row>
    <row r="36" spans="1:26" ht="13.5">
      <c r="A36" s="23">
        <v>36</v>
      </c>
      <c r="B36" s="65" t="s">
        <v>72</v>
      </c>
      <c r="C36" s="17">
        <f t="shared" si="0"/>
        <v>230951.23</v>
      </c>
      <c r="D36" s="18">
        <v>229101.64</v>
      </c>
      <c r="E36" s="19">
        <v>1849.59</v>
      </c>
      <c r="F36" s="19">
        <v>4784.11</v>
      </c>
      <c r="G36" s="19">
        <v>1360.6</v>
      </c>
      <c r="H36" s="19">
        <f t="shared" si="1"/>
        <v>6144.71</v>
      </c>
      <c r="I36" s="66">
        <v>23121.31926</v>
      </c>
      <c r="J36" s="19">
        <v>0</v>
      </c>
      <c r="K36" s="19">
        <v>11784.39</v>
      </c>
      <c r="L36" s="19">
        <v>0</v>
      </c>
      <c r="M36" s="19">
        <v>344.74</v>
      </c>
      <c r="N36" s="19">
        <v>3056.91</v>
      </c>
      <c r="O36" s="19">
        <v>7831.26</v>
      </c>
      <c r="P36" s="19">
        <v>0</v>
      </c>
      <c r="Q36" s="19">
        <f t="shared" si="2"/>
        <v>7831.26</v>
      </c>
      <c r="R36" s="19"/>
      <c r="S36" s="19">
        <f t="shared" si="3"/>
        <v>7831.26</v>
      </c>
      <c r="T36" s="19">
        <v>99318.34</v>
      </c>
      <c r="U36" s="19"/>
      <c r="V36" s="19"/>
      <c r="W36" s="20">
        <f t="shared" si="4"/>
        <v>382552.89926</v>
      </c>
      <c r="X36" s="19"/>
      <c r="Y36" s="21">
        <f t="shared" si="5"/>
        <v>382552.89926</v>
      </c>
      <c r="Z36" s="22"/>
    </row>
    <row r="37" spans="1:26" ht="13.5">
      <c r="A37" s="23">
        <v>37</v>
      </c>
      <c r="B37" s="24" t="s">
        <v>73</v>
      </c>
      <c r="C37" s="17">
        <f t="shared" si="0"/>
        <v>420521.8</v>
      </c>
      <c r="D37" s="18">
        <v>405484.12</v>
      </c>
      <c r="E37" s="19">
        <v>15037.68</v>
      </c>
      <c r="F37" s="19">
        <v>8250.4</v>
      </c>
      <c r="G37" s="19">
        <v>2935.6</v>
      </c>
      <c r="H37" s="19">
        <f t="shared" si="1"/>
        <v>11186</v>
      </c>
      <c r="I37" s="19">
        <v>0</v>
      </c>
      <c r="J37" s="19">
        <v>0</v>
      </c>
      <c r="K37" s="19">
        <v>2617.43</v>
      </c>
      <c r="L37" s="19">
        <v>0</v>
      </c>
      <c r="M37" s="19">
        <v>265.25</v>
      </c>
      <c r="N37" s="19">
        <v>0</v>
      </c>
      <c r="O37" s="19">
        <v>14884.24</v>
      </c>
      <c r="P37" s="19">
        <v>0</v>
      </c>
      <c r="Q37" s="19">
        <f t="shared" si="2"/>
        <v>14884.24</v>
      </c>
      <c r="R37" s="19"/>
      <c r="S37" s="19">
        <f t="shared" si="3"/>
        <v>14884.24</v>
      </c>
      <c r="T37" s="19">
        <v>23658.3</v>
      </c>
      <c r="U37" s="19"/>
      <c r="V37" s="19"/>
      <c r="W37" s="20">
        <f t="shared" si="4"/>
        <v>473133.02</v>
      </c>
      <c r="X37" s="19"/>
      <c r="Y37" s="21">
        <f t="shared" si="5"/>
        <v>473133.02</v>
      </c>
      <c r="Z37" s="22"/>
    </row>
    <row r="38" spans="1:26" ht="13.5">
      <c r="A38" s="23">
        <v>38</v>
      </c>
      <c r="B38" s="24" t="s">
        <v>74</v>
      </c>
      <c r="C38" s="17">
        <f t="shared" si="0"/>
        <v>557071.38</v>
      </c>
      <c r="D38" s="18">
        <v>541218.12</v>
      </c>
      <c r="E38" s="19">
        <v>15853.26</v>
      </c>
      <c r="F38" s="19">
        <v>11201.81</v>
      </c>
      <c r="G38" s="19">
        <v>3358.49</v>
      </c>
      <c r="H38" s="19">
        <f t="shared" si="1"/>
        <v>14560.3</v>
      </c>
      <c r="I38" s="19">
        <v>0</v>
      </c>
      <c r="J38" s="19">
        <v>0</v>
      </c>
      <c r="K38" s="19">
        <v>3725.29</v>
      </c>
      <c r="L38" s="19">
        <v>0</v>
      </c>
      <c r="M38" s="19">
        <v>906.79</v>
      </c>
      <c r="N38" s="19">
        <v>0</v>
      </c>
      <c r="O38" s="19">
        <v>20583.31</v>
      </c>
      <c r="P38" s="19">
        <v>0</v>
      </c>
      <c r="Q38" s="19">
        <f t="shared" si="2"/>
        <v>20583.31</v>
      </c>
      <c r="R38" s="19"/>
      <c r="S38" s="19">
        <f t="shared" si="3"/>
        <v>20583.31</v>
      </c>
      <c r="T38" s="19">
        <v>31029.88</v>
      </c>
      <c r="U38" s="19"/>
      <c r="V38" s="19"/>
      <c r="W38" s="20">
        <f t="shared" si="4"/>
        <v>627876.95</v>
      </c>
      <c r="X38" s="19"/>
      <c r="Y38" s="21">
        <f t="shared" si="5"/>
        <v>627876.95</v>
      </c>
      <c r="Z38" s="22"/>
    </row>
    <row r="39" spans="1:26" ht="13.5">
      <c r="A39" s="23">
        <v>39</v>
      </c>
      <c r="B39" s="65" t="s">
        <v>75</v>
      </c>
      <c r="C39" s="17">
        <f t="shared" si="0"/>
        <v>524869.26</v>
      </c>
      <c r="D39" s="18">
        <v>522194.27</v>
      </c>
      <c r="E39" s="19">
        <v>2674.99</v>
      </c>
      <c r="F39" s="19">
        <v>10911.72</v>
      </c>
      <c r="G39" s="19">
        <v>3768.92</v>
      </c>
      <c r="H39" s="19">
        <f t="shared" si="1"/>
        <v>14680.64</v>
      </c>
      <c r="I39" s="66">
        <v>23121.31926</v>
      </c>
      <c r="J39" s="19">
        <v>0</v>
      </c>
      <c r="K39" s="19">
        <v>5280.67</v>
      </c>
      <c r="L39" s="19">
        <v>0</v>
      </c>
      <c r="M39" s="19">
        <v>1155.69</v>
      </c>
      <c r="N39" s="19">
        <v>14587.84</v>
      </c>
      <c r="O39" s="19">
        <v>21660.03</v>
      </c>
      <c r="P39" s="19">
        <v>0</v>
      </c>
      <c r="Q39" s="19">
        <f t="shared" si="2"/>
        <v>21660.03</v>
      </c>
      <c r="R39" s="19"/>
      <c r="S39" s="19">
        <f t="shared" si="3"/>
        <v>21660.03</v>
      </c>
      <c r="T39" s="19">
        <v>273347.37</v>
      </c>
      <c r="U39" s="19"/>
      <c r="V39" s="19"/>
      <c r="W39" s="20">
        <f t="shared" si="4"/>
        <v>878702.81926</v>
      </c>
      <c r="X39" s="19"/>
      <c r="Y39" s="21">
        <f t="shared" si="5"/>
        <v>878702.81926</v>
      </c>
      <c r="Z39" s="22"/>
    </row>
    <row r="40" spans="1:26" ht="13.5">
      <c r="A40" s="23">
        <v>40</v>
      </c>
      <c r="B40" s="24" t="s">
        <v>76</v>
      </c>
      <c r="C40" s="17">
        <f t="shared" si="0"/>
        <v>202268.87</v>
      </c>
      <c r="D40" s="18">
        <v>195191.86</v>
      </c>
      <c r="E40" s="19">
        <v>7077.01</v>
      </c>
      <c r="F40" s="19">
        <v>3978.85</v>
      </c>
      <c r="G40" s="19">
        <v>1457.61</v>
      </c>
      <c r="H40" s="19">
        <f t="shared" si="1"/>
        <v>5436.46</v>
      </c>
      <c r="I40" s="19">
        <v>0</v>
      </c>
      <c r="J40" s="19">
        <v>0</v>
      </c>
      <c r="K40" s="19">
        <v>3388.77</v>
      </c>
      <c r="L40" s="19">
        <v>0</v>
      </c>
      <c r="M40" s="19">
        <v>178.55</v>
      </c>
      <c r="N40" s="19">
        <v>0</v>
      </c>
      <c r="O40" s="19">
        <v>7547.16</v>
      </c>
      <c r="P40" s="19">
        <v>0</v>
      </c>
      <c r="Q40" s="19">
        <f t="shared" si="2"/>
        <v>7547.16</v>
      </c>
      <c r="R40" s="19">
        <v>16227.94</v>
      </c>
      <c r="S40" s="19">
        <f t="shared" si="3"/>
        <v>23775.1</v>
      </c>
      <c r="T40" s="19">
        <v>7850.22</v>
      </c>
      <c r="U40" s="19"/>
      <c r="V40" s="19"/>
      <c r="W40" s="20">
        <f t="shared" si="4"/>
        <v>242897.97</v>
      </c>
      <c r="X40" s="19"/>
      <c r="Y40" s="21">
        <f t="shared" si="5"/>
        <v>242897.97</v>
      </c>
      <c r="Z40" s="22"/>
    </row>
    <row r="41" spans="1:26" ht="13.5">
      <c r="A41" s="23">
        <v>41</v>
      </c>
      <c r="B41" s="24" t="s">
        <v>77</v>
      </c>
      <c r="C41" s="17">
        <f t="shared" si="0"/>
        <v>245571.04</v>
      </c>
      <c r="D41" s="18">
        <v>240424.34</v>
      </c>
      <c r="E41" s="19">
        <v>5146.7</v>
      </c>
      <c r="F41" s="19">
        <v>5061.38</v>
      </c>
      <c r="G41" s="19">
        <v>2298.99</v>
      </c>
      <c r="H41" s="19">
        <f t="shared" si="1"/>
        <v>7360.37</v>
      </c>
      <c r="I41" s="19">
        <v>0</v>
      </c>
      <c r="J41" s="19">
        <v>0</v>
      </c>
      <c r="K41" s="19">
        <v>2851.97</v>
      </c>
      <c r="L41" s="19">
        <v>0</v>
      </c>
      <c r="M41" s="19">
        <v>334.91</v>
      </c>
      <c r="N41" s="19">
        <v>0</v>
      </c>
      <c r="O41" s="19">
        <v>16564.63</v>
      </c>
      <c r="P41" s="19">
        <v>2327.075256438713</v>
      </c>
      <c r="Q41" s="19">
        <f t="shared" si="2"/>
        <v>18891.71</v>
      </c>
      <c r="R41" s="19"/>
      <c r="S41" s="19">
        <f t="shared" si="3"/>
        <v>18891.71</v>
      </c>
      <c r="T41" s="19">
        <v>43289.34</v>
      </c>
      <c r="U41" s="19">
        <v>978.66</v>
      </c>
      <c r="V41" s="19"/>
      <c r="W41" s="20">
        <f t="shared" si="4"/>
        <v>319278</v>
      </c>
      <c r="X41" s="19"/>
      <c r="Y41" s="21">
        <f t="shared" si="5"/>
        <v>319278</v>
      </c>
      <c r="Z41" s="22"/>
    </row>
    <row r="42" spans="1:26" ht="13.5">
      <c r="A42" s="23">
        <v>42</v>
      </c>
      <c r="B42" s="24" t="s">
        <v>78</v>
      </c>
      <c r="C42" s="17">
        <f t="shared" si="0"/>
        <v>268232.86</v>
      </c>
      <c r="D42" s="18">
        <v>260789.17</v>
      </c>
      <c r="E42" s="19">
        <v>7443.69</v>
      </c>
      <c r="F42" s="19">
        <v>5406.44</v>
      </c>
      <c r="G42" s="19">
        <v>2064.72</v>
      </c>
      <c r="H42" s="19">
        <f t="shared" si="1"/>
        <v>7471.16</v>
      </c>
      <c r="I42" s="19">
        <v>0</v>
      </c>
      <c r="J42" s="19">
        <v>0</v>
      </c>
      <c r="K42" s="19">
        <v>3419.04</v>
      </c>
      <c r="L42" s="19">
        <v>0</v>
      </c>
      <c r="M42" s="19">
        <v>384.1</v>
      </c>
      <c r="N42" s="19">
        <v>0</v>
      </c>
      <c r="O42" s="19">
        <v>9570.53</v>
      </c>
      <c r="P42" s="19">
        <v>2085.5295018637203</v>
      </c>
      <c r="Q42" s="19">
        <f t="shared" si="2"/>
        <v>11656.06</v>
      </c>
      <c r="R42" s="19"/>
      <c r="S42" s="19">
        <f t="shared" si="3"/>
        <v>11656.06</v>
      </c>
      <c r="T42" s="19">
        <v>37764.56</v>
      </c>
      <c r="U42" s="19"/>
      <c r="V42" s="19"/>
      <c r="W42" s="20">
        <f t="shared" si="4"/>
        <v>328927.77999999997</v>
      </c>
      <c r="X42" s="19"/>
      <c r="Y42" s="21">
        <f t="shared" si="5"/>
        <v>328927.77999999997</v>
      </c>
      <c r="Z42" s="22"/>
    </row>
    <row r="43" spans="1:26" ht="13.5">
      <c r="A43" s="23">
        <v>43</v>
      </c>
      <c r="B43" s="24" t="s">
        <v>79</v>
      </c>
      <c r="C43" s="17">
        <f t="shared" si="0"/>
        <v>128901.43</v>
      </c>
      <c r="D43" s="18">
        <v>124570.78</v>
      </c>
      <c r="E43" s="19">
        <v>4330.65</v>
      </c>
      <c r="F43" s="19">
        <v>2547.65</v>
      </c>
      <c r="G43" s="19">
        <v>920.58</v>
      </c>
      <c r="H43" s="19">
        <f t="shared" si="1"/>
        <v>3468.23</v>
      </c>
      <c r="I43" s="19">
        <v>0</v>
      </c>
      <c r="J43" s="19">
        <v>0</v>
      </c>
      <c r="K43" s="19">
        <v>0</v>
      </c>
      <c r="L43" s="19">
        <v>0</v>
      </c>
      <c r="M43" s="19">
        <v>89.29</v>
      </c>
      <c r="N43" s="19">
        <v>0</v>
      </c>
      <c r="O43" s="19">
        <v>4139.79</v>
      </c>
      <c r="P43" s="19">
        <v>0</v>
      </c>
      <c r="Q43" s="19">
        <f t="shared" si="2"/>
        <v>4139.79</v>
      </c>
      <c r="R43" s="19"/>
      <c r="S43" s="19">
        <f t="shared" si="3"/>
        <v>4139.79</v>
      </c>
      <c r="T43" s="19">
        <v>7071.73</v>
      </c>
      <c r="U43" s="19"/>
      <c r="V43" s="19"/>
      <c r="W43" s="20">
        <f t="shared" si="4"/>
        <v>143670.47</v>
      </c>
      <c r="X43" s="19"/>
      <c r="Y43" s="21">
        <f t="shared" si="5"/>
        <v>143670.47</v>
      </c>
      <c r="Z43" s="22"/>
    </row>
    <row r="44" spans="1:26" ht="13.5">
      <c r="A44" s="23">
        <v>45</v>
      </c>
      <c r="B44" s="24" t="s">
        <v>80</v>
      </c>
      <c r="C44" s="17">
        <f t="shared" si="0"/>
        <v>125889.09</v>
      </c>
      <c r="D44" s="18">
        <v>121328</v>
      </c>
      <c r="E44" s="19">
        <v>4561.09</v>
      </c>
      <c r="F44" s="19">
        <v>2465.9</v>
      </c>
      <c r="G44" s="19">
        <v>767.49</v>
      </c>
      <c r="H44" s="19">
        <f t="shared" si="1"/>
        <v>3233.39</v>
      </c>
      <c r="I44" s="19">
        <v>0</v>
      </c>
      <c r="J44" s="19">
        <v>0</v>
      </c>
      <c r="K44" s="19">
        <v>0</v>
      </c>
      <c r="L44" s="19">
        <v>0</v>
      </c>
      <c r="M44" s="19">
        <v>39.71</v>
      </c>
      <c r="N44" s="19">
        <v>0</v>
      </c>
      <c r="O44" s="19">
        <v>4674.15</v>
      </c>
      <c r="P44" s="19">
        <v>0</v>
      </c>
      <c r="Q44" s="19">
        <f t="shared" si="2"/>
        <v>4674.15</v>
      </c>
      <c r="R44" s="19">
        <v>13469.16</v>
      </c>
      <c r="S44" s="19">
        <f t="shared" si="3"/>
        <v>18143.309999999998</v>
      </c>
      <c r="T44" s="19">
        <v>3640.08</v>
      </c>
      <c r="U44" s="19"/>
      <c r="V44" s="19"/>
      <c r="W44" s="20">
        <f t="shared" si="4"/>
        <v>150945.58</v>
      </c>
      <c r="X44" s="19"/>
      <c r="Y44" s="21">
        <f t="shared" si="5"/>
        <v>150945.58</v>
      </c>
      <c r="Z44" s="22"/>
    </row>
    <row r="45" spans="1:26" ht="13.5">
      <c r="A45" s="23">
        <v>46</v>
      </c>
      <c r="B45" s="24" t="s">
        <v>81</v>
      </c>
      <c r="C45" s="17">
        <f t="shared" si="0"/>
        <v>205054.59</v>
      </c>
      <c r="D45" s="18">
        <v>199168.38</v>
      </c>
      <c r="E45" s="19">
        <v>5886.21</v>
      </c>
      <c r="F45" s="19">
        <v>4119.92</v>
      </c>
      <c r="G45" s="19">
        <v>1217.03</v>
      </c>
      <c r="H45" s="19">
        <f t="shared" si="1"/>
        <v>5336.95</v>
      </c>
      <c r="I45" s="19">
        <v>0</v>
      </c>
      <c r="J45" s="19">
        <v>0</v>
      </c>
      <c r="K45" s="19">
        <v>2574.84</v>
      </c>
      <c r="L45" s="19">
        <v>0</v>
      </c>
      <c r="M45" s="19">
        <v>193.08</v>
      </c>
      <c r="N45" s="19">
        <v>0</v>
      </c>
      <c r="O45" s="19">
        <v>6908.38</v>
      </c>
      <c r="P45" s="19">
        <v>0</v>
      </c>
      <c r="Q45" s="19">
        <f t="shared" si="2"/>
        <v>6908.38</v>
      </c>
      <c r="R45" s="19"/>
      <c r="S45" s="19">
        <f t="shared" si="3"/>
        <v>6908.38</v>
      </c>
      <c r="T45" s="19">
        <v>15931.57</v>
      </c>
      <c r="U45" s="19"/>
      <c r="V45" s="19"/>
      <c r="W45" s="20">
        <f t="shared" si="4"/>
        <v>235999.41</v>
      </c>
      <c r="X45" s="19"/>
      <c r="Y45" s="21">
        <f t="shared" si="5"/>
        <v>235999.41</v>
      </c>
      <c r="Z45" s="22"/>
    </row>
    <row r="46" spans="1:26" ht="27">
      <c r="A46" s="23">
        <v>47</v>
      </c>
      <c r="B46" s="24" t="s">
        <v>82</v>
      </c>
      <c r="C46" s="17">
        <f t="shared" si="0"/>
        <v>584128.84</v>
      </c>
      <c r="D46" s="18">
        <v>562264.95</v>
      </c>
      <c r="E46" s="19">
        <v>21863.89</v>
      </c>
      <c r="F46" s="19">
        <v>11394.95</v>
      </c>
      <c r="G46" s="19">
        <v>4086.01</v>
      </c>
      <c r="H46" s="19">
        <f t="shared" si="1"/>
        <v>15480.96</v>
      </c>
      <c r="I46" s="19">
        <v>0</v>
      </c>
      <c r="J46" s="19">
        <v>0</v>
      </c>
      <c r="K46" s="19">
        <v>2870.26</v>
      </c>
      <c r="L46" s="19">
        <v>0</v>
      </c>
      <c r="M46" s="19">
        <v>755.91</v>
      </c>
      <c r="N46" s="19">
        <v>0</v>
      </c>
      <c r="O46" s="19">
        <v>20023.2</v>
      </c>
      <c r="P46" s="19">
        <v>0</v>
      </c>
      <c r="Q46" s="19">
        <f t="shared" si="2"/>
        <v>20023.2</v>
      </c>
      <c r="R46" s="19"/>
      <c r="S46" s="19">
        <f t="shared" si="3"/>
        <v>20023.2</v>
      </c>
      <c r="T46" s="19">
        <v>65338.23</v>
      </c>
      <c r="U46" s="19">
        <v>5894.07</v>
      </c>
      <c r="V46" s="19"/>
      <c r="W46" s="20">
        <f t="shared" si="4"/>
        <v>694491.47</v>
      </c>
      <c r="X46" s="19"/>
      <c r="Y46" s="21">
        <f t="shared" si="5"/>
        <v>694491.47</v>
      </c>
      <c r="Z46" s="22"/>
    </row>
    <row r="47" spans="1:26" ht="13.5">
      <c r="A47" s="23">
        <v>48</v>
      </c>
      <c r="B47" s="24" t="s">
        <v>83</v>
      </c>
      <c r="C47" s="17">
        <f t="shared" si="0"/>
        <v>471177.92</v>
      </c>
      <c r="D47" s="18">
        <v>458199.36</v>
      </c>
      <c r="E47" s="19">
        <v>12978.56</v>
      </c>
      <c r="F47" s="19">
        <v>9503.45</v>
      </c>
      <c r="G47" s="19">
        <v>3402.3</v>
      </c>
      <c r="H47" s="19">
        <f t="shared" si="1"/>
        <v>12905.75</v>
      </c>
      <c r="I47" s="19">
        <v>0</v>
      </c>
      <c r="J47" s="19">
        <v>0</v>
      </c>
      <c r="K47" s="19">
        <v>4151.79</v>
      </c>
      <c r="L47" s="19">
        <v>0</v>
      </c>
      <c r="M47" s="19">
        <v>567.6</v>
      </c>
      <c r="N47" s="19">
        <v>0</v>
      </c>
      <c r="O47" s="19">
        <v>16585.22</v>
      </c>
      <c r="P47" s="19">
        <v>0</v>
      </c>
      <c r="Q47" s="19">
        <f t="shared" si="2"/>
        <v>16585.22</v>
      </c>
      <c r="R47" s="19"/>
      <c r="S47" s="19">
        <f t="shared" si="3"/>
        <v>16585.22</v>
      </c>
      <c r="T47" s="19">
        <v>38876.48</v>
      </c>
      <c r="U47" s="19"/>
      <c r="V47" s="19"/>
      <c r="W47" s="20">
        <f t="shared" si="4"/>
        <v>544264.76</v>
      </c>
      <c r="X47" s="19">
        <v>13800</v>
      </c>
      <c r="Y47" s="21">
        <f t="shared" si="5"/>
        <v>558064.76</v>
      </c>
      <c r="Z47" s="22"/>
    </row>
    <row r="48" spans="1:26" ht="13.5">
      <c r="A48" s="23">
        <v>49</v>
      </c>
      <c r="B48" s="24" t="s">
        <v>84</v>
      </c>
      <c r="C48" s="17">
        <f t="shared" si="0"/>
        <v>245275.48</v>
      </c>
      <c r="D48" s="18">
        <v>236643.06</v>
      </c>
      <c r="E48" s="19">
        <v>8632.42</v>
      </c>
      <c r="F48" s="19">
        <v>4821.45</v>
      </c>
      <c r="G48" s="19">
        <v>1901.59</v>
      </c>
      <c r="H48" s="19">
        <f t="shared" si="1"/>
        <v>6723.04</v>
      </c>
      <c r="I48" s="19">
        <v>0</v>
      </c>
      <c r="J48" s="19">
        <v>0</v>
      </c>
      <c r="K48" s="19">
        <v>3025.87</v>
      </c>
      <c r="L48" s="19">
        <v>0</v>
      </c>
      <c r="M48" s="19">
        <v>129.01</v>
      </c>
      <c r="N48" s="19">
        <v>7082.69</v>
      </c>
      <c r="O48" s="19">
        <v>10155.57</v>
      </c>
      <c r="P48" s="19">
        <v>1849.1867651510554</v>
      </c>
      <c r="Q48" s="19">
        <f t="shared" si="2"/>
        <v>12004.76</v>
      </c>
      <c r="R48" s="19"/>
      <c r="S48" s="19">
        <f t="shared" si="3"/>
        <v>12004.76</v>
      </c>
      <c r="T48" s="19">
        <v>25707.91</v>
      </c>
      <c r="U48" s="19"/>
      <c r="V48" s="19"/>
      <c r="W48" s="20">
        <f t="shared" si="4"/>
        <v>299948.76</v>
      </c>
      <c r="X48" s="19"/>
      <c r="Y48" s="21">
        <f t="shared" si="5"/>
        <v>299948.76</v>
      </c>
      <c r="Z48" s="22"/>
    </row>
    <row r="49" spans="1:26" ht="13.5">
      <c r="A49" s="23">
        <v>50</v>
      </c>
      <c r="B49" s="24" t="s">
        <v>85</v>
      </c>
      <c r="C49" s="17">
        <f t="shared" si="0"/>
        <v>1015767.88</v>
      </c>
      <c r="D49" s="18">
        <v>981510.16</v>
      </c>
      <c r="E49" s="19">
        <v>34257.72</v>
      </c>
      <c r="F49" s="19">
        <v>19612.75</v>
      </c>
      <c r="G49" s="19">
        <v>7353.96</v>
      </c>
      <c r="H49" s="19">
        <f t="shared" si="1"/>
        <v>26966.71</v>
      </c>
      <c r="I49" s="19">
        <v>0</v>
      </c>
      <c r="J49" s="19">
        <v>0</v>
      </c>
      <c r="K49" s="19">
        <v>9471.6</v>
      </c>
      <c r="L49" s="19">
        <v>14460.79</v>
      </c>
      <c r="M49" s="19">
        <v>2156.62</v>
      </c>
      <c r="N49" s="19">
        <v>2252.78</v>
      </c>
      <c r="O49" s="19">
        <v>35271.1</v>
      </c>
      <c r="P49" s="19">
        <v>0</v>
      </c>
      <c r="Q49" s="19">
        <f t="shared" si="2"/>
        <v>35271.1</v>
      </c>
      <c r="R49" s="19"/>
      <c r="S49" s="19">
        <f t="shared" si="3"/>
        <v>35271.1</v>
      </c>
      <c r="T49" s="19">
        <v>201415.52</v>
      </c>
      <c r="U49" s="19">
        <v>16559.73</v>
      </c>
      <c r="V49" s="19"/>
      <c r="W49" s="20">
        <f t="shared" si="4"/>
        <v>1324322.73</v>
      </c>
      <c r="X49" s="19">
        <f>22200+16600</f>
        <v>38800</v>
      </c>
      <c r="Y49" s="21">
        <f t="shared" si="5"/>
        <v>1363122.73</v>
      </c>
      <c r="Z49" s="22"/>
    </row>
    <row r="50" spans="1:26" ht="13.5">
      <c r="A50" s="23">
        <v>51</v>
      </c>
      <c r="B50" s="24" t="s">
        <v>86</v>
      </c>
      <c r="C50" s="17">
        <f t="shared" si="0"/>
        <v>242277.52</v>
      </c>
      <c r="D50" s="18">
        <v>234015.24</v>
      </c>
      <c r="E50" s="19">
        <v>8262.28</v>
      </c>
      <c r="F50" s="19">
        <v>4780.24</v>
      </c>
      <c r="G50" s="19">
        <v>1743.93</v>
      </c>
      <c r="H50" s="19">
        <f t="shared" si="1"/>
        <v>6524.17</v>
      </c>
      <c r="I50" s="19">
        <v>0</v>
      </c>
      <c r="J50" s="19">
        <v>0</v>
      </c>
      <c r="K50" s="19">
        <v>4558.89</v>
      </c>
      <c r="L50" s="19">
        <v>0</v>
      </c>
      <c r="M50" s="19">
        <v>253.53</v>
      </c>
      <c r="N50" s="19">
        <v>620.78</v>
      </c>
      <c r="O50" s="19">
        <v>9014.16</v>
      </c>
      <c r="P50" s="19">
        <v>0</v>
      </c>
      <c r="Q50" s="19">
        <f t="shared" si="2"/>
        <v>9014.16</v>
      </c>
      <c r="R50" s="19"/>
      <c r="S50" s="19">
        <f t="shared" si="3"/>
        <v>9014.16</v>
      </c>
      <c r="T50" s="19">
        <v>50550.12</v>
      </c>
      <c r="U50" s="19"/>
      <c r="V50" s="19"/>
      <c r="W50" s="20">
        <f t="shared" si="4"/>
        <v>313799.17</v>
      </c>
      <c r="X50" s="19"/>
      <c r="Y50" s="21">
        <f t="shared" si="5"/>
        <v>313799.17</v>
      </c>
      <c r="Z50" s="22"/>
    </row>
    <row r="51" spans="1:26" ht="13.5">
      <c r="A51" s="23">
        <v>52</v>
      </c>
      <c r="B51" s="24" t="s">
        <v>87</v>
      </c>
      <c r="C51" s="17">
        <f t="shared" si="0"/>
        <v>171124.87</v>
      </c>
      <c r="D51" s="18">
        <v>165455</v>
      </c>
      <c r="E51" s="19">
        <v>5669.87</v>
      </c>
      <c r="F51" s="19">
        <v>3387.48</v>
      </c>
      <c r="G51" s="19">
        <v>1033.92</v>
      </c>
      <c r="H51" s="19">
        <f t="shared" si="1"/>
        <v>4421.4</v>
      </c>
      <c r="I51" s="19">
        <v>0</v>
      </c>
      <c r="J51" s="19">
        <v>0</v>
      </c>
      <c r="K51" s="19">
        <v>2183.47</v>
      </c>
      <c r="L51" s="19">
        <v>0</v>
      </c>
      <c r="M51" s="19">
        <v>173.21</v>
      </c>
      <c r="N51" s="19">
        <v>0</v>
      </c>
      <c r="O51" s="19">
        <v>5793.3</v>
      </c>
      <c r="P51" s="19">
        <v>0</v>
      </c>
      <c r="Q51" s="19">
        <f t="shared" si="2"/>
        <v>5793.3</v>
      </c>
      <c r="R51" s="19"/>
      <c r="S51" s="19">
        <f t="shared" si="3"/>
        <v>5793.3</v>
      </c>
      <c r="T51" s="19">
        <v>10464.73</v>
      </c>
      <c r="U51" s="19"/>
      <c r="V51" s="19"/>
      <c r="W51" s="20">
        <f t="shared" si="4"/>
        <v>194160.97999999998</v>
      </c>
      <c r="X51" s="19"/>
      <c r="Y51" s="21">
        <f t="shared" si="5"/>
        <v>194160.97999999998</v>
      </c>
      <c r="Z51" s="22"/>
    </row>
    <row r="52" spans="1:26" ht="13.5">
      <c r="A52" s="23">
        <v>53</v>
      </c>
      <c r="B52" s="24" t="s">
        <v>88</v>
      </c>
      <c r="C52" s="17">
        <f t="shared" si="0"/>
        <v>718216.64</v>
      </c>
      <c r="D52" s="18">
        <v>691238.27</v>
      </c>
      <c r="E52" s="19">
        <v>26978.37</v>
      </c>
      <c r="F52" s="19">
        <v>14004.27</v>
      </c>
      <c r="G52" s="19">
        <v>5687</v>
      </c>
      <c r="H52" s="19">
        <f t="shared" si="1"/>
        <v>19691.27</v>
      </c>
      <c r="I52" s="19">
        <v>0</v>
      </c>
      <c r="J52" s="25">
        <v>9296.77</v>
      </c>
      <c r="K52" s="25">
        <v>6810.24</v>
      </c>
      <c r="L52" s="19">
        <v>0</v>
      </c>
      <c r="M52" s="19">
        <v>839.22</v>
      </c>
      <c r="N52" s="19">
        <v>0</v>
      </c>
      <c r="O52" s="19">
        <v>36857.1</v>
      </c>
      <c r="P52" s="19">
        <v>0</v>
      </c>
      <c r="Q52" s="19">
        <f t="shared" si="2"/>
        <v>36857.1</v>
      </c>
      <c r="R52" s="19"/>
      <c r="S52" s="19">
        <f t="shared" si="3"/>
        <v>36857.1</v>
      </c>
      <c r="T52" s="19">
        <v>49210.19</v>
      </c>
      <c r="U52" s="19">
        <v>13674.38</v>
      </c>
      <c r="V52" s="19"/>
      <c r="W52" s="20">
        <f t="shared" si="4"/>
        <v>854595.81</v>
      </c>
      <c r="X52" s="19"/>
      <c r="Y52" s="21">
        <f t="shared" si="5"/>
        <v>854595.81</v>
      </c>
      <c r="Z52" s="22"/>
    </row>
    <row r="53" spans="1:26" ht="13.5">
      <c r="A53" s="23">
        <v>54</v>
      </c>
      <c r="B53" s="24" t="s">
        <v>89</v>
      </c>
      <c r="C53" s="17">
        <f t="shared" si="0"/>
        <v>113347.93</v>
      </c>
      <c r="D53" s="18">
        <v>110787.75</v>
      </c>
      <c r="E53" s="19">
        <v>2560.18</v>
      </c>
      <c r="F53" s="19">
        <v>2323.81</v>
      </c>
      <c r="G53" s="19">
        <v>671.23</v>
      </c>
      <c r="H53" s="19">
        <f t="shared" si="1"/>
        <v>2995.04</v>
      </c>
      <c r="I53" s="19">
        <v>0</v>
      </c>
      <c r="J53" s="19">
        <v>0</v>
      </c>
      <c r="K53" s="19">
        <v>0</v>
      </c>
      <c r="L53" s="19">
        <v>0</v>
      </c>
      <c r="M53" s="19">
        <v>129.15</v>
      </c>
      <c r="N53" s="19">
        <v>0</v>
      </c>
      <c r="O53" s="19">
        <v>3229.94</v>
      </c>
      <c r="P53" s="19">
        <v>0</v>
      </c>
      <c r="Q53" s="19">
        <f t="shared" si="2"/>
        <v>3229.94</v>
      </c>
      <c r="R53" s="19"/>
      <c r="S53" s="19">
        <f t="shared" si="3"/>
        <v>3229.94</v>
      </c>
      <c r="T53" s="19">
        <v>1147.87</v>
      </c>
      <c r="U53" s="19"/>
      <c r="V53" s="19"/>
      <c r="W53" s="20">
        <f t="shared" si="4"/>
        <v>120849.93</v>
      </c>
      <c r="X53" s="19"/>
      <c r="Y53" s="21">
        <f t="shared" si="5"/>
        <v>120849.93</v>
      </c>
      <c r="Z53" s="22"/>
    </row>
    <row r="54" spans="1:26" ht="13.5">
      <c r="A54" s="23">
        <v>55</v>
      </c>
      <c r="B54" s="24" t="s">
        <v>90</v>
      </c>
      <c r="C54" s="17">
        <f t="shared" si="0"/>
        <v>429594.95999999996</v>
      </c>
      <c r="D54" s="18">
        <v>413596.42</v>
      </c>
      <c r="E54" s="19">
        <v>15998.54</v>
      </c>
      <c r="F54" s="19">
        <v>8385.8</v>
      </c>
      <c r="G54" s="19">
        <v>3495.2</v>
      </c>
      <c r="H54" s="19">
        <f t="shared" si="1"/>
        <v>11881</v>
      </c>
      <c r="I54" s="19">
        <v>0</v>
      </c>
      <c r="J54" s="19">
        <v>0</v>
      </c>
      <c r="K54" s="19">
        <v>10823.87</v>
      </c>
      <c r="L54" s="19">
        <v>12394.97</v>
      </c>
      <c r="M54" s="19">
        <v>446.22</v>
      </c>
      <c r="N54" s="19">
        <v>0</v>
      </c>
      <c r="O54" s="19">
        <v>21201.09</v>
      </c>
      <c r="P54" s="19">
        <v>3272.0088949074443</v>
      </c>
      <c r="Q54" s="19">
        <f t="shared" si="2"/>
        <v>24473.1</v>
      </c>
      <c r="R54" s="19"/>
      <c r="S54" s="19">
        <f t="shared" si="3"/>
        <v>24473.1</v>
      </c>
      <c r="T54" s="19">
        <v>47129.06</v>
      </c>
      <c r="U54" s="19"/>
      <c r="V54" s="19"/>
      <c r="W54" s="20">
        <f t="shared" si="4"/>
        <v>536743.1799999999</v>
      </c>
      <c r="X54" s="19"/>
      <c r="Y54" s="21">
        <f t="shared" si="5"/>
        <v>536743.1799999999</v>
      </c>
      <c r="Z54" s="22"/>
    </row>
    <row r="55" spans="1:26" ht="13.5">
      <c r="A55" s="23">
        <v>56</v>
      </c>
      <c r="B55" s="24" t="s">
        <v>91</v>
      </c>
      <c r="C55" s="17">
        <f t="shared" si="0"/>
        <v>171956.64</v>
      </c>
      <c r="D55" s="18">
        <v>164698.04</v>
      </c>
      <c r="E55" s="19">
        <v>7258.6</v>
      </c>
      <c r="F55" s="19">
        <v>3299.39</v>
      </c>
      <c r="G55" s="19">
        <v>1407.7</v>
      </c>
      <c r="H55" s="19">
        <f t="shared" si="1"/>
        <v>4707.09</v>
      </c>
      <c r="I55" s="19">
        <v>0</v>
      </c>
      <c r="J55" s="19">
        <v>0</v>
      </c>
      <c r="K55" s="19">
        <v>7068.7125</v>
      </c>
      <c r="L55" s="19">
        <v>0</v>
      </c>
      <c r="M55" s="19">
        <v>166.12</v>
      </c>
      <c r="N55" s="19">
        <v>0</v>
      </c>
      <c r="O55" s="19">
        <v>9997.72</v>
      </c>
      <c r="P55" s="19">
        <v>1291.1455373183107</v>
      </c>
      <c r="Q55" s="19">
        <f t="shared" si="2"/>
        <v>11288.87</v>
      </c>
      <c r="R55" s="19"/>
      <c r="S55" s="19">
        <f t="shared" si="3"/>
        <v>11288.87</v>
      </c>
      <c r="T55" s="19">
        <v>7078.18</v>
      </c>
      <c r="U55" s="19"/>
      <c r="V55" s="19"/>
      <c r="W55" s="20">
        <f t="shared" si="4"/>
        <v>202265.61250000002</v>
      </c>
      <c r="X55" s="19"/>
      <c r="Y55" s="21">
        <f t="shared" si="5"/>
        <v>202265.61250000002</v>
      </c>
      <c r="Z55" s="22"/>
    </row>
    <row r="56" spans="1:26" ht="13.5">
      <c r="A56" s="23">
        <v>57</v>
      </c>
      <c r="B56" s="24" t="s">
        <v>92</v>
      </c>
      <c r="C56" s="17">
        <f t="shared" si="0"/>
        <v>149721.68</v>
      </c>
      <c r="D56" s="18">
        <v>143773.96</v>
      </c>
      <c r="E56" s="19">
        <v>5947.72</v>
      </c>
      <c r="F56" s="19">
        <v>2897.7</v>
      </c>
      <c r="G56" s="19">
        <v>972.41</v>
      </c>
      <c r="H56" s="19">
        <f t="shared" si="1"/>
        <v>3870.11</v>
      </c>
      <c r="I56" s="19">
        <v>0</v>
      </c>
      <c r="J56" s="19">
        <v>0</v>
      </c>
      <c r="K56" s="19">
        <v>0</v>
      </c>
      <c r="L56" s="19">
        <v>0</v>
      </c>
      <c r="M56" s="19">
        <v>138.84</v>
      </c>
      <c r="N56" s="19">
        <v>71.79</v>
      </c>
      <c r="O56" s="19">
        <v>4764.08</v>
      </c>
      <c r="P56" s="19">
        <v>0</v>
      </c>
      <c r="Q56" s="19">
        <f t="shared" si="2"/>
        <v>4764.08</v>
      </c>
      <c r="R56" s="19"/>
      <c r="S56" s="19">
        <f t="shared" si="3"/>
        <v>4764.08</v>
      </c>
      <c r="T56" s="19">
        <v>13729.35</v>
      </c>
      <c r="U56" s="19"/>
      <c r="V56" s="19"/>
      <c r="W56" s="20">
        <f t="shared" si="4"/>
        <v>172295.85</v>
      </c>
      <c r="X56" s="19"/>
      <c r="Y56" s="21">
        <f t="shared" si="5"/>
        <v>172295.85</v>
      </c>
      <c r="Z56" s="22"/>
    </row>
    <row r="57" spans="1:26" ht="13.5">
      <c r="A57" s="23">
        <v>58</v>
      </c>
      <c r="B57" s="24" t="s">
        <v>93</v>
      </c>
      <c r="C57" s="17">
        <f t="shared" si="0"/>
        <v>220810.11000000002</v>
      </c>
      <c r="D57" s="18">
        <v>212132.91</v>
      </c>
      <c r="E57" s="19">
        <v>8677.2</v>
      </c>
      <c r="F57" s="19">
        <v>4279.86</v>
      </c>
      <c r="G57" s="19">
        <v>1396.69</v>
      </c>
      <c r="H57" s="19">
        <f t="shared" si="1"/>
        <v>5676.55</v>
      </c>
      <c r="I57" s="19">
        <v>0</v>
      </c>
      <c r="J57" s="19">
        <v>0</v>
      </c>
      <c r="K57" s="19">
        <v>3095.12</v>
      </c>
      <c r="L57" s="19">
        <v>0</v>
      </c>
      <c r="M57" s="19">
        <v>250.43</v>
      </c>
      <c r="N57" s="19">
        <v>0</v>
      </c>
      <c r="O57" s="19">
        <v>6886.77</v>
      </c>
      <c r="P57" s="19">
        <v>0</v>
      </c>
      <c r="Q57" s="19">
        <f t="shared" si="2"/>
        <v>6886.77</v>
      </c>
      <c r="R57" s="19"/>
      <c r="S57" s="19">
        <f t="shared" si="3"/>
        <v>6886.77</v>
      </c>
      <c r="T57" s="19">
        <v>4556</v>
      </c>
      <c r="U57" s="19">
        <v>2867.77</v>
      </c>
      <c r="V57" s="19"/>
      <c r="W57" s="20">
        <f t="shared" si="4"/>
        <v>244142.75</v>
      </c>
      <c r="X57" s="19"/>
      <c r="Y57" s="21">
        <f t="shared" si="5"/>
        <v>244142.75</v>
      </c>
      <c r="Z57" s="22"/>
    </row>
    <row r="58" spans="1:26" ht="13.5">
      <c r="A58" s="23">
        <v>59</v>
      </c>
      <c r="B58" s="24" t="s">
        <v>94</v>
      </c>
      <c r="C58" s="17">
        <f t="shared" si="0"/>
        <v>119336.35999999999</v>
      </c>
      <c r="D58" s="18">
        <v>115053.18</v>
      </c>
      <c r="E58" s="19">
        <v>4283.18</v>
      </c>
      <c r="F58" s="19">
        <v>2340.26</v>
      </c>
      <c r="G58" s="19">
        <v>817.82</v>
      </c>
      <c r="H58" s="19">
        <f t="shared" si="1"/>
        <v>3158.08</v>
      </c>
      <c r="I58" s="19">
        <v>0</v>
      </c>
      <c r="J58" s="19">
        <v>0</v>
      </c>
      <c r="K58" s="19">
        <v>0</v>
      </c>
      <c r="L58" s="19">
        <v>0</v>
      </c>
      <c r="M58" s="19">
        <v>210.89</v>
      </c>
      <c r="N58" s="19">
        <v>1596.88</v>
      </c>
      <c r="O58" s="19">
        <v>4555.07</v>
      </c>
      <c r="P58" s="19">
        <v>0</v>
      </c>
      <c r="Q58" s="19">
        <f t="shared" si="2"/>
        <v>4555.07</v>
      </c>
      <c r="R58" s="19"/>
      <c r="S58" s="19">
        <f t="shared" si="3"/>
        <v>4555.07</v>
      </c>
      <c r="T58" s="19">
        <v>6912.62</v>
      </c>
      <c r="U58" s="19"/>
      <c r="V58" s="19"/>
      <c r="W58" s="20">
        <f t="shared" si="4"/>
        <v>135769.9</v>
      </c>
      <c r="X58" s="19"/>
      <c r="Y58" s="21">
        <f t="shared" si="5"/>
        <v>135769.9</v>
      </c>
      <c r="Z58" s="22"/>
    </row>
    <row r="59" spans="1:26" ht="13.5">
      <c r="A59" s="23">
        <v>60</v>
      </c>
      <c r="B59" s="24" t="s">
        <v>95</v>
      </c>
      <c r="C59" s="17">
        <f t="shared" si="0"/>
        <v>139860.25999999998</v>
      </c>
      <c r="D59" s="18">
        <v>134757.46</v>
      </c>
      <c r="E59" s="19">
        <v>5102.8</v>
      </c>
      <c r="F59" s="19">
        <v>2737.19</v>
      </c>
      <c r="G59" s="19">
        <v>835.08</v>
      </c>
      <c r="H59" s="19">
        <f t="shared" si="1"/>
        <v>3572.27</v>
      </c>
      <c r="I59" s="19">
        <v>0</v>
      </c>
      <c r="J59" s="19">
        <v>0</v>
      </c>
      <c r="K59" s="19">
        <v>0</v>
      </c>
      <c r="L59" s="19">
        <v>0</v>
      </c>
      <c r="M59" s="19">
        <v>131.25</v>
      </c>
      <c r="N59" s="19">
        <v>656.42</v>
      </c>
      <c r="O59" s="19">
        <v>4619.77</v>
      </c>
      <c r="P59" s="19">
        <v>0</v>
      </c>
      <c r="Q59" s="19">
        <f t="shared" si="2"/>
        <v>4619.77</v>
      </c>
      <c r="R59" s="19">
        <v>12381.53</v>
      </c>
      <c r="S59" s="19">
        <f t="shared" si="3"/>
        <v>17001.300000000003</v>
      </c>
      <c r="T59" s="19">
        <v>5127.07</v>
      </c>
      <c r="U59" s="19"/>
      <c r="V59" s="19"/>
      <c r="W59" s="20">
        <f t="shared" si="4"/>
        <v>166348.56999999998</v>
      </c>
      <c r="X59" s="19"/>
      <c r="Y59" s="21">
        <f t="shared" si="5"/>
        <v>166348.56999999998</v>
      </c>
      <c r="Z59" s="22"/>
    </row>
    <row r="60" spans="1:26" ht="13.5">
      <c r="A60" s="23">
        <v>61</v>
      </c>
      <c r="B60" s="24" t="s">
        <v>96</v>
      </c>
      <c r="C60" s="17">
        <f t="shared" si="0"/>
        <v>861862.12</v>
      </c>
      <c r="D60" s="18">
        <v>824734.24</v>
      </c>
      <c r="E60" s="19">
        <v>37127.88</v>
      </c>
      <c r="F60" s="19">
        <v>16486.83</v>
      </c>
      <c r="G60" s="19">
        <v>6935.93</v>
      </c>
      <c r="H60" s="19">
        <f t="shared" si="1"/>
        <v>23422.76</v>
      </c>
      <c r="I60" s="19">
        <v>0</v>
      </c>
      <c r="J60" s="19">
        <v>0</v>
      </c>
      <c r="K60" s="19">
        <v>5811.39</v>
      </c>
      <c r="L60" s="19">
        <v>14460.79</v>
      </c>
      <c r="M60" s="19">
        <v>853.44</v>
      </c>
      <c r="N60" s="19">
        <v>0</v>
      </c>
      <c r="O60" s="19">
        <v>43238.33</v>
      </c>
      <c r="P60" s="19">
        <v>6667.225957321301</v>
      </c>
      <c r="Q60" s="19">
        <f t="shared" si="2"/>
        <v>49905.56</v>
      </c>
      <c r="R60" s="19"/>
      <c r="S60" s="19">
        <f t="shared" si="3"/>
        <v>49905.56</v>
      </c>
      <c r="T60" s="19">
        <v>85577.66</v>
      </c>
      <c r="U60" s="19">
        <v>149530.61</v>
      </c>
      <c r="V60" s="19"/>
      <c r="W60" s="20">
        <f t="shared" si="4"/>
        <v>1191424.33</v>
      </c>
      <c r="X60" s="19"/>
      <c r="Y60" s="21">
        <f t="shared" si="5"/>
        <v>1191424.33</v>
      </c>
      <c r="Z60" s="22"/>
    </row>
    <row r="61" spans="1:26" ht="13.5">
      <c r="A61" s="23">
        <v>62</v>
      </c>
      <c r="B61" s="24" t="s">
        <v>97</v>
      </c>
      <c r="C61" s="17">
        <f t="shared" si="0"/>
        <v>1757977.57</v>
      </c>
      <c r="D61" s="18">
        <v>1736720.62</v>
      </c>
      <c r="E61" s="19">
        <v>21256.95</v>
      </c>
      <c r="F61" s="19">
        <v>35079.52</v>
      </c>
      <c r="G61" s="19">
        <v>13642.71</v>
      </c>
      <c r="H61" s="19">
        <f t="shared" si="1"/>
        <v>48722.23</v>
      </c>
      <c r="I61" s="19">
        <v>0</v>
      </c>
      <c r="J61" s="19">
        <v>0</v>
      </c>
      <c r="K61" s="19">
        <v>6485.9</v>
      </c>
      <c r="L61" s="19">
        <v>12394.97</v>
      </c>
      <c r="M61" s="19">
        <v>3273.38</v>
      </c>
      <c r="N61" s="19">
        <v>10087.95</v>
      </c>
      <c r="O61" s="19">
        <v>68796.05</v>
      </c>
      <c r="P61" s="19">
        <v>0</v>
      </c>
      <c r="Q61" s="19">
        <f t="shared" si="2"/>
        <v>68796.05</v>
      </c>
      <c r="R61" s="19"/>
      <c r="S61" s="19">
        <f t="shared" si="3"/>
        <v>68796.05</v>
      </c>
      <c r="T61" s="19">
        <v>338528.89</v>
      </c>
      <c r="U61" s="19">
        <v>424811.43</v>
      </c>
      <c r="V61" s="19"/>
      <c r="W61" s="20">
        <f t="shared" si="4"/>
        <v>2671078.37</v>
      </c>
      <c r="X61" s="19">
        <f>19000+15000</f>
        <v>34000</v>
      </c>
      <c r="Y61" s="21">
        <f t="shared" si="5"/>
        <v>2705078.37</v>
      </c>
      <c r="Z61" s="22"/>
    </row>
    <row r="62" spans="1:26" ht="13.5">
      <c r="A62" s="23">
        <v>63</v>
      </c>
      <c r="B62" s="24" t="s">
        <v>98</v>
      </c>
      <c r="C62" s="17">
        <f t="shared" si="0"/>
        <v>179775.97</v>
      </c>
      <c r="D62" s="18">
        <v>174054.3</v>
      </c>
      <c r="E62" s="19">
        <v>5721.67</v>
      </c>
      <c r="F62" s="19">
        <v>3574.45</v>
      </c>
      <c r="G62" s="19">
        <v>1409.23</v>
      </c>
      <c r="H62" s="19">
        <f t="shared" si="1"/>
        <v>4983.68</v>
      </c>
      <c r="I62" s="19">
        <v>0</v>
      </c>
      <c r="J62" s="19">
        <v>0</v>
      </c>
      <c r="K62" s="19">
        <v>3401.78</v>
      </c>
      <c r="L62" s="19">
        <v>0</v>
      </c>
      <c r="M62" s="19">
        <v>131.25</v>
      </c>
      <c r="N62" s="19">
        <v>0</v>
      </c>
      <c r="O62" s="19">
        <v>8033.53</v>
      </c>
      <c r="P62" s="19">
        <v>0</v>
      </c>
      <c r="Q62" s="19">
        <f t="shared" si="2"/>
        <v>8033.53</v>
      </c>
      <c r="R62" s="19">
        <v>13691.88</v>
      </c>
      <c r="S62" s="19">
        <f t="shared" si="3"/>
        <v>21725.41</v>
      </c>
      <c r="T62" s="19">
        <v>16626.3</v>
      </c>
      <c r="U62" s="19"/>
      <c r="V62" s="19"/>
      <c r="W62" s="20">
        <f t="shared" si="4"/>
        <v>226644.39</v>
      </c>
      <c r="X62" s="19"/>
      <c r="Y62" s="21">
        <f t="shared" si="5"/>
        <v>226644.39</v>
      </c>
      <c r="Z62" s="22"/>
    </row>
    <row r="63" spans="1:26" ht="13.5">
      <c r="A63" s="23">
        <v>64</v>
      </c>
      <c r="B63" s="24" t="s">
        <v>99</v>
      </c>
      <c r="C63" s="17">
        <f t="shared" si="0"/>
        <v>240896.21</v>
      </c>
      <c r="D63" s="18">
        <v>233442.08</v>
      </c>
      <c r="E63" s="19">
        <v>7454.13</v>
      </c>
      <c r="F63" s="19">
        <v>4803.95</v>
      </c>
      <c r="G63" s="19">
        <v>1967.08</v>
      </c>
      <c r="H63" s="19">
        <f t="shared" si="1"/>
        <v>6771.03</v>
      </c>
      <c r="I63" s="19">
        <v>0</v>
      </c>
      <c r="J63" s="19">
        <v>0</v>
      </c>
      <c r="K63" s="19">
        <v>2913.67</v>
      </c>
      <c r="L63" s="19">
        <v>0</v>
      </c>
      <c r="M63" s="19">
        <v>396.5</v>
      </c>
      <c r="N63" s="19">
        <v>0</v>
      </c>
      <c r="O63" s="19">
        <v>9731.62</v>
      </c>
      <c r="P63" s="19">
        <v>1995.6569232193503</v>
      </c>
      <c r="Q63" s="19">
        <f t="shared" si="2"/>
        <v>11727.28</v>
      </c>
      <c r="R63" s="19"/>
      <c r="S63" s="19">
        <f t="shared" si="3"/>
        <v>11727.28</v>
      </c>
      <c r="T63" s="19">
        <v>33195.63</v>
      </c>
      <c r="U63" s="19"/>
      <c r="V63" s="19"/>
      <c r="W63" s="20">
        <f t="shared" si="4"/>
        <v>295900.32</v>
      </c>
      <c r="X63" s="19"/>
      <c r="Y63" s="21">
        <f t="shared" si="5"/>
        <v>295900.32</v>
      </c>
      <c r="Z63" s="22"/>
    </row>
    <row r="64" spans="1:26" ht="13.5">
      <c r="A64" s="23">
        <v>65</v>
      </c>
      <c r="B64" s="24" t="s">
        <v>100</v>
      </c>
      <c r="C64" s="17">
        <f t="shared" si="0"/>
        <v>229499.13</v>
      </c>
      <c r="D64" s="18">
        <v>223270.81</v>
      </c>
      <c r="E64" s="19">
        <v>6228.32</v>
      </c>
      <c r="F64" s="19">
        <v>4635.14</v>
      </c>
      <c r="G64" s="19">
        <v>1782.04</v>
      </c>
      <c r="H64" s="19">
        <f t="shared" si="1"/>
        <v>6417.18</v>
      </c>
      <c r="I64" s="19">
        <v>0</v>
      </c>
      <c r="J64" s="19">
        <v>0</v>
      </c>
      <c r="K64" s="19">
        <v>3464.7</v>
      </c>
      <c r="L64" s="19">
        <v>0</v>
      </c>
      <c r="M64" s="19">
        <v>216.2</v>
      </c>
      <c r="N64" s="19">
        <v>132.73</v>
      </c>
      <c r="O64" s="19">
        <v>9268.63</v>
      </c>
      <c r="P64" s="19">
        <v>1712.1488803102295</v>
      </c>
      <c r="Q64" s="19">
        <f t="shared" si="2"/>
        <v>10980.78</v>
      </c>
      <c r="R64" s="19"/>
      <c r="S64" s="19">
        <f t="shared" si="3"/>
        <v>10980.78</v>
      </c>
      <c r="T64" s="19">
        <v>23182.11</v>
      </c>
      <c r="U64" s="19"/>
      <c r="V64" s="19"/>
      <c r="W64" s="20">
        <f t="shared" si="4"/>
        <v>273892.83</v>
      </c>
      <c r="X64" s="19"/>
      <c r="Y64" s="21">
        <f t="shared" si="5"/>
        <v>273892.83</v>
      </c>
      <c r="Z64" s="22"/>
    </row>
    <row r="65" spans="1:26" ht="13.5">
      <c r="A65" s="23">
        <v>66</v>
      </c>
      <c r="B65" s="24" t="s">
        <v>101</v>
      </c>
      <c r="C65" s="17">
        <f t="shared" si="0"/>
        <v>334432.10000000003</v>
      </c>
      <c r="D65" s="18">
        <v>322263.7</v>
      </c>
      <c r="E65" s="19">
        <v>12168.4</v>
      </c>
      <c r="F65" s="19">
        <v>6547.36</v>
      </c>
      <c r="G65" s="19">
        <v>2903.48</v>
      </c>
      <c r="H65" s="19">
        <f t="shared" si="1"/>
        <v>9450.84</v>
      </c>
      <c r="I65" s="19">
        <v>0</v>
      </c>
      <c r="J65" s="19">
        <v>0</v>
      </c>
      <c r="K65" s="19">
        <v>2890.1</v>
      </c>
      <c r="L65" s="19">
        <v>0</v>
      </c>
      <c r="M65" s="19">
        <v>321.88</v>
      </c>
      <c r="N65" s="19">
        <v>9855.03</v>
      </c>
      <c r="O65" s="19">
        <v>17648.75</v>
      </c>
      <c r="P65" s="19">
        <v>2779.2254692936795</v>
      </c>
      <c r="Q65" s="19">
        <f t="shared" si="2"/>
        <v>20427.98</v>
      </c>
      <c r="R65" s="19"/>
      <c r="S65" s="19">
        <f t="shared" si="3"/>
        <v>20427.98</v>
      </c>
      <c r="T65" s="19">
        <v>61996.87</v>
      </c>
      <c r="U65" s="19"/>
      <c r="V65" s="19"/>
      <c r="W65" s="20">
        <f t="shared" si="4"/>
        <v>439374.80000000005</v>
      </c>
      <c r="X65" s="19"/>
      <c r="Y65" s="21">
        <f t="shared" si="5"/>
        <v>439374.80000000005</v>
      </c>
      <c r="Z65" s="22"/>
    </row>
    <row r="66" spans="1:26" ht="13.5">
      <c r="A66" s="23">
        <v>67</v>
      </c>
      <c r="B66" s="24" t="s">
        <v>102</v>
      </c>
      <c r="C66" s="17">
        <f t="shared" si="0"/>
        <v>453106.32999999996</v>
      </c>
      <c r="D66" s="18">
        <v>437629.72</v>
      </c>
      <c r="E66" s="19">
        <v>15476.61</v>
      </c>
      <c r="F66" s="19">
        <v>8938.33</v>
      </c>
      <c r="G66" s="19">
        <v>3152.11</v>
      </c>
      <c r="H66" s="19">
        <f t="shared" si="1"/>
        <v>12090.44</v>
      </c>
      <c r="I66" s="19">
        <v>0</v>
      </c>
      <c r="J66" s="19">
        <v>0</v>
      </c>
      <c r="K66" s="19">
        <v>8101.17</v>
      </c>
      <c r="L66" s="19">
        <v>0</v>
      </c>
      <c r="M66" s="19">
        <v>222.79</v>
      </c>
      <c r="N66" s="19">
        <v>0</v>
      </c>
      <c r="O66" s="19">
        <v>16325.51</v>
      </c>
      <c r="P66" s="19">
        <v>0</v>
      </c>
      <c r="Q66" s="19">
        <f t="shared" si="2"/>
        <v>16325.51</v>
      </c>
      <c r="R66" s="19"/>
      <c r="S66" s="19">
        <f t="shared" si="3"/>
        <v>16325.51</v>
      </c>
      <c r="T66" s="19">
        <v>50247.56</v>
      </c>
      <c r="U66" s="19">
        <v>4350</v>
      </c>
      <c r="V66" s="19"/>
      <c r="W66" s="20">
        <f t="shared" si="4"/>
        <v>544443.7999999999</v>
      </c>
      <c r="X66" s="19"/>
      <c r="Y66" s="21">
        <f t="shared" si="5"/>
        <v>544443.7999999999</v>
      </c>
      <c r="Z66" s="22"/>
    </row>
    <row r="67" spans="1:26" ht="13.5">
      <c r="A67" s="23">
        <v>68</v>
      </c>
      <c r="B67" s="24" t="s">
        <v>103</v>
      </c>
      <c r="C67" s="17">
        <f aca="true" t="shared" si="6" ref="C67:C130">+D67+E67</f>
        <v>142648.44</v>
      </c>
      <c r="D67" s="18">
        <v>138496.18</v>
      </c>
      <c r="E67" s="19">
        <v>4152.26</v>
      </c>
      <c r="F67" s="19">
        <v>2862.22</v>
      </c>
      <c r="G67" s="19">
        <v>1109.76</v>
      </c>
      <c r="H67" s="19">
        <f aca="true" t="shared" si="7" ref="H67:H130">ROUND(F67+G67,2)</f>
        <v>3971.98</v>
      </c>
      <c r="I67" s="19">
        <v>0</v>
      </c>
      <c r="J67" s="19">
        <v>0</v>
      </c>
      <c r="K67" s="19">
        <v>6608.35</v>
      </c>
      <c r="L67" s="19">
        <v>0</v>
      </c>
      <c r="M67" s="19">
        <v>170.97</v>
      </c>
      <c r="N67" s="19">
        <v>1.55</v>
      </c>
      <c r="O67" s="19">
        <v>5677.62</v>
      </c>
      <c r="P67" s="19">
        <v>1083.8030754171996</v>
      </c>
      <c r="Q67" s="19">
        <f aca="true" t="shared" si="8" ref="Q67:Q130">ROUND(O67+P67,2)</f>
        <v>6761.42</v>
      </c>
      <c r="R67" s="19">
        <v>15938.55</v>
      </c>
      <c r="S67" s="19">
        <f aca="true" t="shared" si="9" ref="S67:S130">+R67+Q67</f>
        <v>22699.97</v>
      </c>
      <c r="T67" s="19">
        <v>13904.76</v>
      </c>
      <c r="U67" s="19"/>
      <c r="V67" s="19"/>
      <c r="W67" s="20">
        <f aca="true" t="shared" si="10" ref="W67:W130">+V67+U67+T67+S67+N67+M67+L67+K67+J67+I67+H67+C67</f>
        <v>190006.02000000002</v>
      </c>
      <c r="X67" s="19"/>
      <c r="Y67" s="21">
        <f aca="true" t="shared" si="11" ref="Y67:Y130">+W67+X67</f>
        <v>190006.02000000002</v>
      </c>
      <c r="Z67" s="22"/>
    </row>
    <row r="68" spans="1:26" ht="13.5">
      <c r="A68" s="23">
        <v>69</v>
      </c>
      <c r="B68" s="24" t="s">
        <v>104</v>
      </c>
      <c r="C68" s="17">
        <f t="shared" si="6"/>
        <v>182427.14</v>
      </c>
      <c r="D68" s="18">
        <v>175434.73</v>
      </c>
      <c r="E68" s="19">
        <v>6992.41</v>
      </c>
      <c r="F68" s="19">
        <v>3547.72</v>
      </c>
      <c r="G68" s="19">
        <v>1200.49</v>
      </c>
      <c r="H68" s="19">
        <f t="shared" si="7"/>
        <v>4748.21</v>
      </c>
      <c r="I68" s="19">
        <v>0</v>
      </c>
      <c r="J68" s="19">
        <v>0</v>
      </c>
      <c r="K68" s="19">
        <v>821.308</v>
      </c>
      <c r="L68" s="19">
        <v>0</v>
      </c>
      <c r="M68" s="19">
        <v>163.88</v>
      </c>
      <c r="N68" s="19">
        <v>914.65</v>
      </c>
      <c r="O68" s="19">
        <v>5847.14</v>
      </c>
      <c r="P68" s="19">
        <v>0</v>
      </c>
      <c r="Q68" s="19">
        <f t="shared" si="8"/>
        <v>5847.14</v>
      </c>
      <c r="R68" s="19">
        <v>21206.77</v>
      </c>
      <c r="S68" s="19">
        <f t="shared" si="9"/>
        <v>27053.91</v>
      </c>
      <c r="T68" s="19">
        <v>7481.65</v>
      </c>
      <c r="U68" s="19"/>
      <c r="V68" s="19"/>
      <c r="W68" s="20">
        <f t="shared" si="10"/>
        <v>223610.74800000002</v>
      </c>
      <c r="X68" s="19"/>
      <c r="Y68" s="21">
        <f t="shared" si="11"/>
        <v>223610.74800000002</v>
      </c>
      <c r="Z68" s="22"/>
    </row>
    <row r="69" spans="1:26" ht="13.5">
      <c r="A69" s="23">
        <v>70</v>
      </c>
      <c r="B69" s="24" t="s">
        <v>105</v>
      </c>
      <c r="C69" s="17">
        <f t="shared" si="6"/>
        <v>181615.09</v>
      </c>
      <c r="D69" s="18">
        <v>176186.56</v>
      </c>
      <c r="E69" s="19">
        <v>5428.53</v>
      </c>
      <c r="F69" s="19">
        <v>3634.57</v>
      </c>
      <c r="G69" s="19">
        <v>1382.36</v>
      </c>
      <c r="H69" s="19">
        <f t="shared" si="7"/>
        <v>5016.93</v>
      </c>
      <c r="I69" s="19">
        <v>0</v>
      </c>
      <c r="J69" s="19">
        <v>0</v>
      </c>
      <c r="K69" s="19">
        <v>2795.1</v>
      </c>
      <c r="L69" s="19">
        <v>0</v>
      </c>
      <c r="M69" s="19">
        <v>255.41</v>
      </c>
      <c r="N69" s="19">
        <v>0</v>
      </c>
      <c r="O69" s="19">
        <v>7491.99</v>
      </c>
      <c r="P69" s="19">
        <v>1330.1142501465965</v>
      </c>
      <c r="Q69" s="19">
        <f t="shared" si="8"/>
        <v>8822.1</v>
      </c>
      <c r="R69" s="19"/>
      <c r="S69" s="19">
        <f t="shared" si="9"/>
        <v>8822.1</v>
      </c>
      <c r="T69" s="19">
        <v>11033.91</v>
      </c>
      <c r="U69" s="19">
        <v>1357.07</v>
      </c>
      <c r="V69" s="19"/>
      <c r="W69" s="20">
        <f t="shared" si="10"/>
        <v>210895.61</v>
      </c>
      <c r="X69" s="19"/>
      <c r="Y69" s="21">
        <f t="shared" si="11"/>
        <v>210895.61</v>
      </c>
      <c r="Z69" s="22"/>
    </row>
    <row r="70" spans="1:26" ht="13.5">
      <c r="A70" s="23">
        <v>71</v>
      </c>
      <c r="B70" s="24" t="s">
        <v>106</v>
      </c>
      <c r="C70" s="17">
        <f t="shared" si="6"/>
        <v>173770.69999999998</v>
      </c>
      <c r="D70" s="18">
        <v>166679.9</v>
      </c>
      <c r="E70" s="19">
        <v>7090.8</v>
      </c>
      <c r="F70" s="19">
        <v>3350.57</v>
      </c>
      <c r="G70" s="19">
        <v>1015.56</v>
      </c>
      <c r="H70" s="19">
        <f t="shared" si="7"/>
        <v>4366.13</v>
      </c>
      <c r="I70" s="19">
        <v>0</v>
      </c>
      <c r="J70" s="19">
        <v>0</v>
      </c>
      <c r="K70" s="19">
        <v>4296.18</v>
      </c>
      <c r="L70" s="19">
        <v>0</v>
      </c>
      <c r="M70" s="19">
        <v>89.29</v>
      </c>
      <c r="N70" s="19">
        <v>0</v>
      </c>
      <c r="O70" s="19">
        <v>5776.26</v>
      </c>
      <c r="P70" s="19">
        <v>0</v>
      </c>
      <c r="Q70" s="19">
        <f t="shared" si="8"/>
        <v>5776.26</v>
      </c>
      <c r="R70" s="19"/>
      <c r="S70" s="19">
        <f t="shared" si="9"/>
        <v>5776.26</v>
      </c>
      <c r="T70" s="19">
        <v>4185.64</v>
      </c>
      <c r="U70" s="19"/>
      <c r="V70" s="19"/>
      <c r="W70" s="20">
        <f t="shared" si="10"/>
        <v>192484.19999999998</v>
      </c>
      <c r="X70" s="19"/>
      <c r="Y70" s="21">
        <f t="shared" si="11"/>
        <v>192484.19999999998</v>
      </c>
      <c r="Z70" s="22"/>
    </row>
    <row r="71" spans="1:26" ht="13.5">
      <c r="A71" s="23">
        <v>72</v>
      </c>
      <c r="B71" s="24" t="s">
        <v>107</v>
      </c>
      <c r="C71" s="17">
        <f t="shared" si="6"/>
        <v>211083.12</v>
      </c>
      <c r="D71" s="18">
        <v>204281.33</v>
      </c>
      <c r="E71" s="19">
        <v>6801.79</v>
      </c>
      <c r="F71" s="19">
        <v>4191.32</v>
      </c>
      <c r="G71" s="19">
        <v>1312.98</v>
      </c>
      <c r="H71" s="19">
        <f t="shared" si="7"/>
        <v>5504.3</v>
      </c>
      <c r="I71" s="19">
        <v>0</v>
      </c>
      <c r="J71" s="19">
        <v>0</v>
      </c>
      <c r="K71" s="19">
        <v>1756.0939999999998</v>
      </c>
      <c r="L71" s="19">
        <v>0</v>
      </c>
      <c r="M71" s="19">
        <v>260.94</v>
      </c>
      <c r="N71" s="19">
        <v>0</v>
      </c>
      <c r="O71" s="19">
        <v>6433.58</v>
      </c>
      <c r="P71" s="19">
        <v>0</v>
      </c>
      <c r="Q71" s="19">
        <f t="shared" si="8"/>
        <v>6433.58</v>
      </c>
      <c r="R71" s="19"/>
      <c r="S71" s="19">
        <f t="shared" si="9"/>
        <v>6433.58</v>
      </c>
      <c r="T71" s="19">
        <v>9337.2</v>
      </c>
      <c r="U71" s="19"/>
      <c r="V71" s="19"/>
      <c r="W71" s="20">
        <f t="shared" si="10"/>
        <v>234375.234</v>
      </c>
      <c r="X71" s="19">
        <f>11600+12400</f>
        <v>24000</v>
      </c>
      <c r="Y71" s="21">
        <f t="shared" si="11"/>
        <v>258375.234</v>
      </c>
      <c r="Z71" s="22"/>
    </row>
    <row r="72" spans="1:26" ht="13.5">
      <c r="A72" s="23">
        <v>73</v>
      </c>
      <c r="B72" s="24" t="s">
        <v>108</v>
      </c>
      <c r="C72" s="17">
        <f t="shared" si="6"/>
        <v>61313.88</v>
      </c>
      <c r="D72" s="18">
        <v>59699.07</v>
      </c>
      <c r="E72" s="19">
        <v>1614.81</v>
      </c>
      <c r="F72" s="19">
        <v>1241.63</v>
      </c>
      <c r="G72" s="19">
        <v>493.95</v>
      </c>
      <c r="H72" s="19">
        <f t="shared" si="7"/>
        <v>1735.58</v>
      </c>
      <c r="I72" s="19">
        <v>0</v>
      </c>
      <c r="J72" s="19">
        <v>0</v>
      </c>
      <c r="K72" s="19">
        <v>25818.890999999996</v>
      </c>
      <c r="L72" s="19">
        <v>0</v>
      </c>
      <c r="M72" s="19">
        <v>49.54</v>
      </c>
      <c r="N72" s="19">
        <v>0</v>
      </c>
      <c r="O72" s="19">
        <v>3257.51</v>
      </c>
      <c r="P72" s="19">
        <v>490.69302320190747</v>
      </c>
      <c r="Q72" s="19">
        <f t="shared" si="8"/>
        <v>3748.2</v>
      </c>
      <c r="R72" s="19"/>
      <c r="S72" s="19">
        <f t="shared" si="9"/>
        <v>3748.2</v>
      </c>
      <c r="T72" s="19">
        <v>5969.78</v>
      </c>
      <c r="U72" s="19"/>
      <c r="V72" s="19"/>
      <c r="W72" s="20">
        <f t="shared" si="10"/>
        <v>98635.87099999998</v>
      </c>
      <c r="X72" s="19"/>
      <c r="Y72" s="21">
        <f t="shared" si="11"/>
        <v>98635.87099999998</v>
      </c>
      <c r="Z72" s="22"/>
    </row>
    <row r="73" spans="1:26" ht="13.5">
      <c r="A73" s="23">
        <v>74</v>
      </c>
      <c r="B73" s="24" t="s">
        <v>109</v>
      </c>
      <c r="C73" s="17">
        <f t="shared" si="6"/>
        <v>330394.19</v>
      </c>
      <c r="D73" s="18">
        <v>316509.35</v>
      </c>
      <c r="E73" s="19">
        <v>13884.84</v>
      </c>
      <c r="F73" s="19">
        <v>6343.52</v>
      </c>
      <c r="G73" s="19">
        <v>2265.15</v>
      </c>
      <c r="H73" s="19">
        <f t="shared" si="7"/>
        <v>8608.67</v>
      </c>
      <c r="I73" s="19">
        <v>0</v>
      </c>
      <c r="J73" s="19">
        <v>0</v>
      </c>
      <c r="K73" s="19">
        <v>15051.76</v>
      </c>
      <c r="L73" s="19">
        <v>14460.79</v>
      </c>
      <c r="M73" s="19">
        <v>314.79</v>
      </c>
      <c r="N73" s="19">
        <v>303.68</v>
      </c>
      <c r="O73" s="19">
        <v>11044.37</v>
      </c>
      <c r="P73" s="19">
        <v>0</v>
      </c>
      <c r="Q73" s="19">
        <f t="shared" si="8"/>
        <v>11044.37</v>
      </c>
      <c r="R73" s="19"/>
      <c r="S73" s="19">
        <f t="shared" si="9"/>
        <v>11044.37</v>
      </c>
      <c r="T73" s="19">
        <v>25246.45</v>
      </c>
      <c r="U73" s="19"/>
      <c r="V73" s="19"/>
      <c r="W73" s="20">
        <f t="shared" si="10"/>
        <v>405424.7</v>
      </c>
      <c r="X73" s="19">
        <v>12400</v>
      </c>
      <c r="Y73" s="21">
        <f t="shared" si="11"/>
        <v>417824.7</v>
      </c>
      <c r="Z73" s="22"/>
    </row>
    <row r="74" spans="1:26" ht="13.5">
      <c r="A74" s="23">
        <v>75</v>
      </c>
      <c r="B74" s="24" t="s">
        <v>110</v>
      </c>
      <c r="C74" s="17">
        <f t="shared" si="6"/>
        <v>407900.51999999996</v>
      </c>
      <c r="D74" s="18">
        <v>396368.92</v>
      </c>
      <c r="E74" s="19">
        <v>11531.6</v>
      </c>
      <c r="F74" s="19">
        <v>8207.35</v>
      </c>
      <c r="G74" s="19">
        <v>2679.81</v>
      </c>
      <c r="H74" s="19">
        <f t="shared" si="7"/>
        <v>10887.16</v>
      </c>
      <c r="I74" s="19">
        <v>0</v>
      </c>
      <c r="J74" s="19">
        <v>0</v>
      </c>
      <c r="K74" s="19">
        <v>2989.16</v>
      </c>
      <c r="L74" s="19">
        <v>0</v>
      </c>
      <c r="M74" s="19">
        <v>652.34</v>
      </c>
      <c r="N74" s="19">
        <v>2992.35</v>
      </c>
      <c r="O74" s="19">
        <v>15462.62</v>
      </c>
      <c r="P74" s="19">
        <v>0</v>
      </c>
      <c r="Q74" s="19">
        <f t="shared" si="8"/>
        <v>15462.62</v>
      </c>
      <c r="R74" s="19"/>
      <c r="S74" s="19">
        <f t="shared" si="9"/>
        <v>15462.62</v>
      </c>
      <c r="T74" s="19">
        <v>117186.3</v>
      </c>
      <c r="U74" s="19"/>
      <c r="V74" s="19"/>
      <c r="W74" s="20">
        <f t="shared" si="10"/>
        <v>558070.45</v>
      </c>
      <c r="X74" s="19"/>
      <c r="Y74" s="21">
        <f t="shared" si="11"/>
        <v>558070.45</v>
      </c>
      <c r="Z74" s="22"/>
    </row>
    <row r="75" spans="1:26" ht="13.5">
      <c r="A75" s="23">
        <v>76</v>
      </c>
      <c r="B75" s="24" t="s">
        <v>111</v>
      </c>
      <c r="C75" s="17">
        <f t="shared" si="6"/>
        <v>87927.40999999999</v>
      </c>
      <c r="D75" s="18">
        <v>85451.62</v>
      </c>
      <c r="E75" s="19">
        <v>2475.79</v>
      </c>
      <c r="F75" s="19">
        <v>1769.85</v>
      </c>
      <c r="G75" s="19">
        <v>678.52</v>
      </c>
      <c r="H75" s="19">
        <f t="shared" si="7"/>
        <v>2448.37</v>
      </c>
      <c r="I75" s="19">
        <v>0</v>
      </c>
      <c r="J75" s="19">
        <v>0</v>
      </c>
      <c r="K75" s="19">
        <v>0</v>
      </c>
      <c r="L75" s="19">
        <v>0</v>
      </c>
      <c r="M75" s="19">
        <v>39.71</v>
      </c>
      <c r="N75" s="19">
        <v>6.2</v>
      </c>
      <c r="O75" s="19">
        <v>3249.77</v>
      </c>
      <c r="P75" s="19">
        <v>0</v>
      </c>
      <c r="Q75" s="19">
        <f t="shared" si="8"/>
        <v>3249.77</v>
      </c>
      <c r="R75" s="19"/>
      <c r="S75" s="19">
        <f t="shared" si="9"/>
        <v>3249.77</v>
      </c>
      <c r="T75" s="19">
        <v>12669.19</v>
      </c>
      <c r="U75" s="19"/>
      <c r="V75" s="19"/>
      <c r="W75" s="20">
        <f t="shared" si="10"/>
        <v>106340.65</v>
      </c>
      <c r="X75" s="19"/>
      <c r="Y75" s="21">
        <f t="shared" si="11"/>
        <v>106340.65</v>
      </c>
      <c r="Z75" s="22"/>
    </row>
    <row r="76" spans="1:26" ht="13.5">
      <c r="A76" s="23">
        <v>77</v>
      </c>
      <c r="B76" s="24" t="s">
        <v>112</v>
      </c>
      <c r="C76" s="17">
        <f t="shared" si="6"/>
        <v>195236.83000000002</v>
      </c>
      <c r="D76" s="18">
        <v>187416.23</v>
      </c>
      <c r="E76" s="19">
        <v>7820.6</v>
      </c>
      <c r="F76" s="19">
        <v>3774.25</v>
      </c>
      <c r="G76" s="19">
        <v>1180.03</v>
      </c>
      <c r="H76" s="19">
        <f t="shared" si="7"/>
        <v>4954.28</v>
      </c>
      <c r="I76" s="19">
        <v>0</v>
      </c>
      <c r="J76" s="19">
        <v>0</v>
      </c>
      <c r="K76" s="19">
        <v>0</v>
      </c>
      <c r="L76" s="19">
        <v>0</v>
      </c>
      <c r="M76" s="19">
        <v>86.69</v>
      </c>
      <c r="N76" s="19">
        <v>0</v>
      </c>
      <c r="O76" s="19">
        <v>6257.61</v>
      </c>
      <c r="P76" s="19">
        <v>0</v>
      </c>
      <c r="Q76" s="19">
        <f t="shared" si="8"/>
        <v>6257.61</v>
      </c>
      <c r="R76" s="19"/>
      <c r="S76" s="19">
        <f t="shared" si="9"/>
        <v>6257.61</v>
      </c>
      <c r="T76" s="19">
        <v>7067.79</v>
      </c>
      <c r="U76" s="19"/>
      <c r="V76" s="19"/>
      <c r="W76" s="20">
        <f t="shared" si="10"/>
        <v>213603.2</v>
      </c>
      <c r="X76" s="19"/>
      <c r="Y76" s="21">
        <f t="shared" si="11"/>
        <v>213603.2</v>
      </c>
      <c r="Z76" s="22"/>
    </row>
    <row r="77" spans="1:26" ht="13.5">
      <c r="A77" s="23">
        <v>78</v>
      </c>
      <c r="B77" s="24" t="s">
        <v>113</v>
      </c>
      <c r="C77" s="17">
        <f t="shared" si="6"/>
        <v>180411.34</v>
      </c>
      <c r="D77" s="18">
        <v>172604.63</v>
      </c>
      <c r="E77" s="19">
        <v>7806.71</v>
      </c>
      <c r="F77" s="19">
        <v>3448.81</v>
      </c>
      <c r="G77" s="19">
        <v>1163.9</v>
      </c>
      <c r="H77" s="19">
        <f t="shared" si="7"/>
        <v>4612.71</v>
      </c>
      <c r="I77" s="19">
        <v>0</v>
      </c>
      <c r="J77" s="19">
        <v>0</v>
      </c>
      <c r="K77" s="19">
        <v>1245.096</v>
      </c>
      <c r="L77" s="19">
        <v>0</v>
      </c>
      <c r="M77" s="19">
        <v>175.95</v>
      </c>
      <c r="N77" s="19">
        <v>0</v>
      </c>
      <c r="O77" s="19">
        <v>5525.73</v>
      </c>
      <c r="P77" s="19">
        <v>0</v>
      </c>
      <c r="Q77" s="19">
        <f t="shared" si="8"/>
        <v>5525.73</v>
      </c>
      <c r="R77" s="19"/>
      <c r="S77" s="19">
        <f t="shared" si="9"/>
        <v>5525.73</v>
      </c>
      <c r="T77" s="19">
        <v>6896.14</v>
      </c>
      <c r="U77" s="19"/>
      <c r="V77" s="19"/>
      <c r="W77" s="20">
        <f t="shared" si="10"/>
        <v>198866.966</v>
      </c>
      <c r="X77" s="19"/>
      <c r="Y77" s="21">
        <f t="shared" si="11"/>
        <v>198866.966</v>
      </c>
      <c r="Z77" s="22"/>
    </row>
    <row r="78" spans="1:26" ht="13.5">
      <c r="A78" s="23">
        <v>79</v>
      </c>
      <c r="B78" s="24" t="s">
        <v>114</v>
      </c>
      <c r="C78" s="17">
        <f t="shared" si="6"/>
        <v>914379.2</v>
      </c>
      <c r="D78" s="18">
        <v>877701</v>
      </c>
      <c r="E78" s="19">
        <v>36678.2</v>
      </c>
      <c r="F78" s="19">
        <v>17673.06</v>
      </c>
      <c r="G78" s="19">
        <v>7179.04</v>
      </c>
      <c r="H78" s="19">
        <f t="shared" si="7"/>
        <v>24852.1</v>
      </c>
      <c r="I78" s="19">
        <v>0</v>
      </c>
      <c r="J78" s="19">
        <v>0</v>
      </c>
      <c r="K78" s="19">
        <v>6924.81</v>
      </c>
      <c r="L78" s="19">
        <v>0</v>
      </c>
      <c r="M78" s="19">
        <v>1052.22</v>
      </c>
      <c r="N78" s="19">
        <v>7762.35</v>
      </c>
      <c r="O78" s="19">
        <v>41273.86</v>
      </c>
      <c r="P78" s="19">
        <v>6854.699860575589</v>
      </c>
      <c r="Q78" s="19">
        <f t="shared" si="8"/>
        <v>48128.56</v>
      </c>
      <c r="R78" s="19"/>
      <c r="S78" s="19">
        <f t="shared" si="9"/>
        <v>48128.56</v>
      </c>
      <c r="T78" s="19">
        <v>84312.58</v>
      </c>
      <c r="U78" s="19">
        <v>24128.92</v>
      </c>
      <c r="V78" s="19"/>
      <c r="W78" s="20">
        <f t="shared" si="10"/>
        <v>1111540.74</v>
      </c>
      <c r="X78" s="19">
        <f>8000+14200</f>
        <v>22200</v>
      </c>
      <c r="Y78" s="21">
        <f t="shared" si="11"/>
        <v>1133740.74</v>
      </c>
      <c r="Z78" s="22"/>
    </row>
    <row r="79" spans="1:26" ht="13.5">
      <c r="A79" s="23">
        <v>80</v>
      </c>
      <c r="B79" s="24" t="s">
        <v>115</v>
      </c>
      <c r="C79" s="17">
        <f t="shared" si="6"/>
        <v>190095.06</v>
      </c>
      <c r="D79" s="18">
        <v>182776.5</v>
      </c>
      <c r="E79" s="19">
        <v>7318.56</v>
      </c>
      <c r="F79" s="19">
        <v>3694.68</v>
      </c>
      <c r="G79" s="19">
        <v>1278.63</v>
      </c>
      <c r="H79" s="19">
        <f t="shared" si="7"/>
        <v>4973.31</v>
      </c>
      <c r="I79" s="19">
        <v>0</v>
      </c>
      <c r="J79" s="19">
        <v>0</v>
      </c>
      <c r="K79" s="19">
        <v>1885.72</v>
      </c>
      <c r="L79" s="19">
        <v>0</v>
      </c>
      <c r="M79" s="19">
        <v>164.09</v>
      </c>
      <c r="N79" s="19">
        <v>0</v>
      </c>
      <c r="O79" s="19">
        <v>6428.52</v>
      </c>
      <c r="P79" s="19">
        <v>0</v>
      </c>
      <c r="Q79" s="19">
        <f t="shared" si="8"/>
        <v>6428.52</v>
      </c>
      <c r="R79" s="19"/>
      <c r="S79" s="19">
        <f t="shared" si="9"/>
        <v>6428.52</v>
      </c>
      <c r="T79" s="19">
        <v>22131.17</v>
      </c>
      <c r="U79" s="19"/>
      <c r="V79" s="19"/>
      <c r="W79" s="20">
        <f t="shared" si="10"/>
        <v>225677.87</v>
      </c>
      <c r="X79" s="19"/>
      <c r="Y79" s="21">
        <f t="shared" si="11"/>
        <v>225677.87</v>
      </c>
      <c r="Z79" s="22"/>
    </row>
    <row r="80" spans="1:26" ht="13.5">
      <c r="A80" s="23">
        <v>81</v>
      </c>
      <c r="B80" s="24" t="s">
        <v>116</v>
      </c>
      <c r="C80" s="17">
        <f t="shared" si="6"/>
        <v>266472.46</v>
      </c>
      <c r="D80" s="18">
        <v>261604.29</v>
      </c>
      <c r="E80" s="19">
        <v>4868.17</v>
      </c>
      <c r="F80" s="19">
        <v>5540.16</v>
      </c>
      <c r="G80" s="19">
        <v>2087.7</v>
      </c>
      <c r="H80" s="19">
        <f t="shared" si="7"/>
        <v>7627.86</v>
      </c>
      <c r="I80" s="19">
        <v>0</v>
      </c>
      <c r="J80" s="19">
        <v>0</v>
      </c>
      <c r="K80" s="19">
        <v>2494.71</v>
      </c>
      <c r="L80" s="19">
        <v>0</v>
      </c>
      <c r="M80" s="19">
        <v>446.15</v>
      </c>
      <c r="N80" s="19">
        <v>1247.24</v>
      </c>
      <c r="O80" s="19">
        <v>10660.36</v>
      </c>
      <c r="P80" s="19">
        <v>0</v>
      </c>
      <c r="Q80" s="19">
        <f t="shared" si="8"/>
        <v>10660.36</v>
      </c>
      <c r="R80" s="19"/>
      <c r="S80" s="19">
        <f t="shared" si="9"/>
        <v>10660.36</v>
      </c>
      <c r="T80" s="19">
        <v>42141.52</v>
      </c>
      <c r="U80" s="19"/>
      <c r="V80" s="19"/>
      <c r="W80" s="20">
        <f t="shared" si="10"/>
        <v>331090.30000000005</v>
      </c>
      <c r="X80" s="19"/>
      <c r="Y80" s="21">
        <f t="shared" si="11"/>
        <v>331090.30000000005</v>
      </c>
      <c r="Z80" s="22"/>
    </row>
    <row r="81" spans="1:26" ht="13.5">
      <c r="A81" s="23">
        <v>82</v>
      </c>
      <c r="B81" s="24" t="s">
        <v>117</v>
      </c>
      <c r="C81" s="17">
        <f t="shared" si="6"/>
        <v>265716.21</v>
      </c>
      <c r="D81" s="18">
        <v>255432.68</v>
      </c>
      <c r="E81" s="19">
        <v>10283.53</v>
      </c>
      <c r="F81" s="19">
        <v>5160.86</v>
      </c>
      <c r="G81" s="19">
        <v>1760.32</v>
      </c>
      <c r="H81" s="19">
        <f t="shared" si="7"/>
        <v>6921.18</v>
      </c>
      <c r="I81" s="19">
        <v>0</v>
      </c>
      <c r="J81" s="19">
        <v>0</v>
      </c>
      <c r="K81" s="19">
        <v>3558.54</v>
      </c>
      <c r="L81" s="19">
        <v>0</v>
      </c>
      <c r="M81" s="19">
        <v>265.25</v>
      </c>
      <c r="N81" s="19">
        <v>0</v>
      </c>
      <c r="O81" s="19">
        <v>8501.78</v>
      </c>
      <c r="P81" s="19">
        <v>0</v>
      </c>
      <c r="Q81" s="19">
        <f t="shared" si="8"/>
        <v>8501.78</v>
      </c>
      <c r="R81" s="19"/>
      <c r="S81" s="19">
        <f t="shared" si="9"/>
        <v>8501.78</v>
      </c>
      <c r="T81" s="19">
        <v>16462.87</v>
      </c>
      <c r="U81" s="19"/>
      <c r="V81" s="19"/>
      <c r="W81" s="20">
        <f t="shared" si="10"/>
        <v>301425.83</v>
      </c>
      <c r="X81" s="19"/>
      <c r="Y81" s="21">
        <f t="shared" si="11"/>
        <v>301425.83</v>
      </c>
      <c r="Z81" s="22"/>
    </row>
    <row r="82" spans="1:26" ht="13.5">
      <c r="A82" s="23">
        <v>83</v>
      </c>
      <c r="B82" s="24" t="s">
        <v>118</v>
      </c>
      <c r="C82" s="17">
        <f t="shared" si="6"/>
        <v>348506.01</v>
      </c>
      <c r="D82" s="18">
        <v>336286.43</v>
      </c>
      <c r="E82" s="19">
        <v>12219.58</v>
      </c>
      <c r="F82" s="19">
        <v>6853.76</v>
      </c>
      <c r="G82" s="19">
        <v>2433.55</v>
      </c>
      <c r="H82" s="19">
        <f t="shared" si="7"/>
        <v>9287.31</v>
      </c>
      <c r="I82" s="19">
        <v>0</v>
      </c>
      <c r="J82" s="19">
        <v>0</v>
      </c>
      <c r="K82" s="19">
        <v>3084.88</v>
      </c>
      <c r="L82" s="19">
        <v>0</v>
      </c>
      <c r="M82" s="19">
        <v>215.67</v>
      </c>
      <c r="N82" s="19">
        <v>645.05</v>
      </c>
      <c r="O82" s="19">
        <v>11921.46</v>
      </c>
      <c r="P82" s="19">
        <v>0</v>
      </c>
      <c r="Q82" s="19">
        <f t="shared" si="8"/>
        <v>11921.46</v>
      </c>
      <c r="R82" s="19"/>
      <c r="S82" s="19">
        <f t="shared" si="9"/>
        <v>11921.46</v>
      </c>
      <c r="T82" s="19">
        <v>23483.55</v>
      </c>
      <c r="U82" s="19"/>
      <c r="V82" s="19"/>
      <c r="W82" s="20">
        <f t="shared" si="10"/>
        <v>397143.93</v>
      </c>
      <c r="X82" s="19"/>
      <c r="Y82" s="21">
        <f t="shared" si="11"/>
        <v>397143.93</v>
      </c>
      <c r="Z82" s="22"/>
    </row>
    <row r="83" spans="1:26" ht="13.5">
      <c r="A83" s="23">
        <v>84</v>
      </c>
      <c r="B83" s="24" t="s">
        <v>119</v>
      </c>
      <c r="C83" s="17">
        <f t="shared" si="6"/>
        <v>186729.22999999998</v>
      </c>
      <c r="D83" s="18">
        <v>178983.93</v>
      </c>
      <c r="E83" s="19">
        <v>7745.3</v>
      </c>
      <c r="F83" s="19">
        <v>3592.01</v>
      </c>
      <c r="G83" s="19">
        <v>1218.72</v>
      </c>
      <c r="H83" s="19">
        <f t="shared" si="7"/>
        <v>4810.73</v>
      </c>
      <c r="I83" s="19">
        <v>0</v>
      </c>
      <c r="J83" s="19">
        <v>0</v>
      </c>
      <c r="K83" s="19">
        <v>0</v>
      </c>
      <c r="L83" s="19">
        <v>0</v>
      </c>
      <c r="M83" s="19">
        <v>471.51</v>
      </c>
      <c r="N83" s="19">
        <v>751.96</v>
      </c>
      <c r="O83" s="19">
        <v>6853.83</v>
      </c>
      <c r="P83" s="19">
        <v>0</v>
      </c>
      <c r="Q83" s="19">
        <f t="shared" si="8"/>
        <v>6853.83</v>
      </c>
      <c r="R83" s="19"/>
      <c r="S83" s="19">
        <f t="shared" si="9"/>
        <v>6853.83</v>
      </c>
      <c r="T83" s="19">
        <v>69324.47</v>
      </c>
      <c r="U83" s="19">
        <v>2138.43</v>
      </c>
      <c r="V83" s="19"/>
      <c r="W83" s="20">
        <f t="shared" si="10"/>
        <v>271080.16</v>
      </c>
      <c r="X83" s="19"/>
      <c r="Y83" s="21">
        <f t="shared" si="11"/>
        <v>271080.16</v>
      </c>
      <c r="Z83" s="22"/>
    </row>
    <row r="84" spans="1:26" ht="13.5">
      <c r="A84" s="23">
        <v>85</v>
      </c>
      <c r="B84" s="65" t="s">
        <v>120</v>
      </c>
      <c r="C84" s="17">
        <f t="shared" si="6"/>
        <v>180842.1</v>
      </c>
      <c r="D84" s="18">
        <v>173612.32</v>
      </c>
      <c r="E84" s="19">
        <v>7229.78</v>
      </c>
      <c r="F84" s="19">
        <v>3496.93</v>
      </c>
      <c r="G84" s="19">
        <v>1192.9</v>
      </c>
      <c r="H84" s="19">
        <f t="shared" si="7"/>
        <v>4689.83</v>
      </c>
      <c r="I84" s="66">
        <v>33718.65354</v>
      </c>
      <c r="J84" s="19">
        <v>0</v>
      </c>
      <c r="K84" s="19">
        <v>3450.18</v>
      </c>
      <c r="L84" s="19">
        <v>0</v>
      </c>
      <c r="M84" s="19">
        <v>170.97</v>
      </c>
      <c r="N84" s="19">
        <v>0</v>
      </c>
      <c r="O84" s="19">
        <v>5465.43</v>
      </c>
      <c r="P84" s="19">
        <v>0</v>
      </c>
      <c r="Q84" s="19">
        <f t="shared" si="8"/>
        <v>5465.43</v>
      </c>
      <c r="R84" s="19"/>
      <c r="S84" s="19">
        <f t="shared" si="9"/>
        <v>5465.43</v>
      </c>
      <c r="T84" s="19">
        <v>6494.79</v>
      </c>
      <c r="U84" s="19"/>
      <c r="V84" s="19"/>
      <c r="W84" s="20">
        <f t="shared" si="10"/>
        <v>234831.95354000002</v>
      </c>
      <c r="X84" s="19"/>
      <c r="Y84" s="21">
        <f t="shared" si="11"/>
        <v>234831.95354000002</v>
      </c>
      <c r="Z84" s="22"/>
    </row>
    <row r="85" spans="1:26" ht="13.5">
      <c r="A85" s="23">
        <v>86</v>
      </c>
      <c r="B85" s="24" t="s">
        <v>121</v>
      </c>
      <c r="C85" s="17">
        <f t="shared" si="6"/>
        <v>178516.98</v>
      </c>
      <c r="D85" s="18">
        <v>172502.84</v>
      </c>
      <c r="E85" s="19">
        <v>6014.14</v>
      </c>
      <c r="F85" s="19">
        <v>3527.15</v>
      </c>
      <c r="G85" s="19">
        <v>1093.67</v>
      </c>
      <c r="H85" s="19">
        <f t="shared" si="7"/>
        <v>4620.82</v>
      </c>
      <c r="I85" s="19">
        <v>0</v>
      </c>
      <c r="J85" s="19">
        <v>0</v>
      </c>
      <c r="K85" s="19">
        <v>7060.45</v>
      </c>
      <c r="L85" s="19">
        <v>0</v>
      </c>
      <c r="M85" s="19">
        <v>133.99</v>
      </c>
      <c r="N85" s="19">
        <v>0</v>
      </c>
      <c r="O85" s="19">
        <v>5533.32</v>
      </c>
      <c r="P85" s="19">
        <v>0</v>
      </c>
      <c r="Q85" s="19">
        <f t="shared" si="8"/>
        <v>5533.32</v>
      </c>
      <c r="R85" s="19"/>
      <c r="S85" s="19">
        <f t="shared" si="9"/>
        <v>5533.32</v>
      </c>
      <c r="T85" s="19">
        <v>10256.99</v>
      </c>
      <c r="U85" s="19"/>
      <c r="V85" s="19"/>
      <c r="W85" s="20">
        <f t="shared" si="10"/>
        <v>206122.55000000002</v>
      </c>
      <c r="X85" s="19"/>
      <c r="Y85" s="21">
        <f t="shared" si="11"/>
        <v>206122.55000000002</v>
      </c>
      <c r="Z85" s="22"/>
    </row>
    <row r="86" spans="1:26" ht="13.5">
      <c r="A86" s="23">
        <v>87</v>
      </c>
      <c r="B86" s="24" t="s">
        <v>122</v>
      </c>
      <c r="C86" s="17">
        <f t="shared" si="6"/>
        <v>949217.0399999999</v>
      </c>
      <c r="D86" s="18">
        <v>932164.1</v>
      </c>
      <c r="E86" s="19">
        <v>17052.94</v>
      </c>
      <c r="F86" s="19">
        <v>19754.23</v>
      </c>
      <c r="G86" s="19">
        <v>7803.09</v>
      </c>
      <c r="H86" s="19">
        <f t="shared" si="7"/>
        <v>27557.32</v>
      </c>
      <c r="I86" s="19">
        <v>0</v>
      </c>
      <c r="J86" s="19">
        <v>0</v>
      </c>
      <c r="K86" s="19">
        <v>3873.46</v>
      </c>
      <c r="L86" s="19">
        <v>0</v>
      </c>
      <c r="M86" s="19">
        <v>1532.31</v>
      </c>
      <c r="N86" s="19">
        <v>0</v>
      </c>
      <c r="O86" s="19">
        <v>36472.54</v>
      </c>
      <c r="P86" s="19">
        <v>7908.527714762</v>
      </c>
      <c r="Q86" s="19">
        <f t="shared" si="8"/>
        <v>44381.07</v>
      </c>
      <c r="R86" s="19"/>
      <c r="S86" s="19">
        <f t="shared" si="9"/>
        <v>44381.07</v>
      </c>
      <c r="T86" s="19">
        <v>192790.26</v>
      </c>
      <c r="U86" s="19"/>
      <c r="V86" s="19"/>
      <c r="W86" s="20">
        <f t="shared" si="10"/>
        <v>1219351.46</v>
      </c>
      <c r="X86" s="19"/>
      <c r="Y86" s="21">
        <f t="shared" si="11"/>
        <v>1219351.46</v>
      </c>
      <c r="Z86" s="22"/>
    </row>
    <row r="87" spans="1:26" ht="13.5">
      <c r="A87" s="23">
        <v>88</v>
      </c>
      <c r="B87" s="24" t="s">
        <v>123</v>
      </c>
      <c r="C87" s="17">
        <f t="shared" si="6"/>
        <v>384990.20999999996</v>
      </c>
      <c r="D87" s="18">
        <v>372935.49</v>
      </c>
      <c r="E87" s="19">
        <v>12054.72</v>
      </c>
      <c r="F87" s="19">
        <v>7667.97</v>
      </c>
      <c r="G87" s="19">
        <v>2587.69</v>
      </c>
      <c r="H87" s="19">
        <f t="shared" si="7"/>
        <v>10255.66</v>
      </c>
      <c r="I87" s="19">
        <v>0</v>
      </c>
      <c r="J87" s="19">
        <v>0</v>
      </c>
      <c r="K87" s="19">
        <v>14323.54</v>
      </c>
      <c r="L87" s="19">
        <v>14460.79</v>
      </c>
      <c r="M87" s="19">
        <v>401.34</v>
      </c>
      <c r="N87" s="19">
        <v>6.2</v>
      </c>
      <c r="O87" s="19">
        <v>13252.56</v>
      </c>
      <c r="P87" s="19">
        <v>0</v>
      </c>
      <c r="Q87" s="19">
        <f t="shared" si="8"/>
        <v>13252.56</v>
      </c>
      <c r="R87" s="19"/>
      <c r="S87" s="19">
        <f t="shared" si="9"/>
        <v>13252.56</v>
      </c>
      <c r="T87" s="19">
        <v>63138.93</v>
      </c>
      <c r="U87" s="19"/>
      <c r="V87" s="19"/>
      <c r="W87" s="20">
        <f t="shared" si="10"/>
        <v>500829.23</v>
      </c>
      <c r="X87" s="19">
        <v>13000</v>
      </c>
      <c r="Y87" s="21">
        <f t="shared" si="11"/>
        <v>513829.23</v>
      </c>
      <c r="Z87" s="22"/>
    </row>
    <row r="88" spans="1:26" ht="13.5">
      <c r="A88" s="23">
        <v>89</v>
      </c>
      <c r="B88" s="24" t="s">
        <v>124</v>
      </c>
      <c r="C88" s="17">
        <f t="shared" si="6"/>
        <v>143789.66</v>
      </c>
      <c r="D88" s="18">
        <v>138149.69</v>
      </c>
      <c r="E88" s="19">
        <v>5639.97</v>
      </c>
      <c r="F88" s="19">
        <v>2787.72</v>
      </c>
      <c r="G88" s="19">
        <v>1897.67</v>
      </c>
      <c r="H88" s="19">
        <f t="shared" si="7"/>
        <v>4685.39</v>
      </c>
      <c r="I88" s="19">
        <v>0</v>
      </c>
      <c r="J88" s="19">
        <v>0</v>
      </c>
      <c r="K88" s="19">
        <v>3320.69</v>
      </c>
      <c r="L88" s="19">
        <v>0</v>
      </c>
      <c r="M88" s="19">
        <v>444.01</v>
      </c>
      <c r="N88" s="19">
        <v>438.99</v>
      </c>
      <c r="O88" s="19">
        <v>13101.84</v>
      </c>
      <c r="P88" s="19">
        <v>1936.8679655057535</v>
      </c>
      <c r="Q88" s="19">
        <f t="shared" si="8"/>
        <v>15038.71</v>
      </c>
      <c r="R88" s="19"/>
      <c r="S88" s="19">
        <f t="shared" si="9"/>
        <v>15038.71</v>
      </c>
      <c r="T88" s="19">
        <v>61748.63</v>
      </c>
      <c r="U88" s="19"/>
      <c r="V88" s="19"/>
      <c r="W88" s="20">
        <f t="shared" si="10"/>
        <v>229466.08000000002</v>
      </c>
      <c r="X88" s="19"/>
      <c r="Y88" s="21">
        <f t="shared" si="11"/>
        <v>229466.08000000002</v>
      </c>
      <c r="Z88" s="22"/>
    </row>
    <row r="89" spans="1:26" ht="13.5">
      <c r="A89" s="23">
        <v>90</v>
      </c>
      <c r="B89" s="65" t="s">
        <v>125</v>
      </c>
      <c r="C89" s="17">
        <f t="shared" si="6"/>
        <v>167998.59000000003</v>
      </c>
      <c r="D89" s="18">
        <v>162088.67</v>
      </c>
      <c r="E89" s="19">
        <v>5909.92</v>
      </c>
      <c r="F89" s="19">
        <v>3302.58</v>
      </c>
      <c r="G89" s="19">
        <v>1006</v>
      </c>
      <c r="H89" s="19">
        <f t="shared" si="7"/>
        <v>4308.58</v>
      </c>
      <c r="I89" s="66">
        <v>33718.65354</v>
      </c>
      <c r="J89" s="19">
        <v>0</v>
      </c>
      <c r="K89" s="19">
        <v>0</v>
      </c>
      <c r="L89" s="19">
        <v>0</v>
      </c>
      <c r="M89" s="19">
        <v>121.39</v>
      </c>
      <c r="N89" s="19">
        <v>0</v>
      </c>
      <c r="O89" s="19">
        <v>6175.05</v>
      </c>
      <c r="P89" s="19">
        <v>0</v>
      </c>
      <c r="Q89" s="19">
        <f t="shared" si="8"/>
        <v>6175.05</v>
      </c>
      <c r="R89" s="19"/>
      <c r="S89" s="19">
        <f t="shared" si="9"/>
        <v>6175.05</v>
      </c>
      <c r="T89" s="19">
        <v>3739.3</v>
      </c>
      <c r="U89" s="19"/>
      <c r="V89" s="19"/>
      <c r="W89" s="20">
        <f t="shared" si="10"/>
        <v>216061.56354000003</v>
      </c>
      <c r="X89" s="19"/>
      <c r="Y89" s="21">
        <f t="shared" si="11"/>
        <v>216061.56354000003</v>
      </c>
      <c r="Z89" s="22"/>
    </row>
    <row r="90" spans="1:26" ht="13.5">
      <c r="A90" s="23">
        <v>91</v>
      </c>
      <c r="B90" s="24" t="s">
        <v>126</v>
      </c>
      <c r="C90" s="17">
        <f t="shared" si="6"/>
        <v>151201.24</v>
      </c>
      <c r="D90" s="18">
        <v>146262.05</v>
      </c>
      <c r="E90" s="19">
        <v>4939.19</v>
      </c>
      <c r="F90" s="19">
        <v>2997.81</v>
      </c>
      <c r="G90" s="19">
        <v>1036.59</v>
      </c>
      <c r="H90" s="19">
        <f t="shared" si="7"/>
        <v>4034.4</v>
      </c>
      <c r="I90" s="19">
        <v>0</v>
      </c>
      <c r="J90" s="19">
        <v>0</v>
      </c>
      <c r="K90" s="19">
        <v>0</v>
      </c>
      <c r="L90" s="19">
        <v>0</v>
      </c>
      <c r="M90" s="19">
        <v>176.38</v>
      </c>
      <c r="N90" s="19">
        <v>0</v>
      </c>
      <c r="O90" s="19">
        <v>4644.53</v>
      </c>
      <c r="P90" s="19">
        <v>0</v>
      </c>
      <c r="Q90" s="19">
        <f t="shared" si="8"/>
        <v>4644.53</v>
      </c>
      <c r="R90" s="19"/>
      <c r="S90" s="19">
        <f t="shared" si="9"/>
        <v>4644.53</v>
      </c>
      <c r="T90" s="19">
        <v>8871.73</v>
      </c>
      <c r="U90" s="19"/>
      <c r="V90" s="19"/>
      <c r="W90" s="20">
        <f t="shared" si="10"/>
        <v>168928.28</v>
      </c>
      <c r="X90" s="19"/>
      <c r="Y90" s="21">
        <f t="shared" si="11"/>
        <v>168928.28</v>
      </c>
      <c r="Z90" s="22"/>
    </row>
    <row r="91" spans="1:26" ht="13.5">
      <c r="A91" s="23">
        <v>92</v>
      </c>
      <c r="B91" s="24" t="s">
        <v>127</v>
      </c>
      <c r="C91" s="17">
        <f t="shared" si="6"/>
        <v>722637.3899999999</v>
      </c>
      <c r="D91" s="18">
        <v>695838.44</v>
      </c>
      <c r="E91" s="19">
        <v>26798.95</v>
      </c>
      <c r="F91" s="19">
        <v>14113.61</v>
      </c>
      <c r="G91" s="19">
        <v>5542.84</v>
      </c>
      <c r="H91" s="19">
        <f t="shared" si="7"/>
        <v>19656.45</v>
      </c>
      <c r="I91" s="19">
        <v>0</v>
      </c>
      <c r="J91" s="19">
        <v>0</v>
      </c>
      <c r="K91" s="19">
        <v>5936.37</v>
      </c>
      <c r="L91" s="19">
        <v>0</v>
      </c>
      <c r="M91" s="19">
        <v>600.3</v>
      </c>
      <c r="N91" s="19">
        <v>0</v>
      </c>
      <c r="O91" s="19">
        <v>34002.68</v>
      </c>
      <c r="P91" s="19">
        <v>0</v>
      </c>
      <c r="Q91" s="19">
        <f t="shared" si="8"/>
        <v>34002.68</v>
      </c>
      <c r="R91" s="19"/>
      <c r="S91" s="19">
        <f t="shared" si="9"/>
        <v>34002.68</v>
      </c>
      <c r="T91" s="19">
        <v>33906.8</v>
      </c>
      <c r="U91" s="19"/>
      <c r="V91" s="19"/>
      <c r="W91" s="20">
        <f t="shared" si="10"/>
        <v>816739.9899999999</v>
      </c>
      <c r="X91" s="19"/>
      <c r="Y91" s="21">
        <f t="shared" si="11"/>
        <v>816739.9899999999</v>
      </c>
      <c r="Z91" s="22"/>
    </row>
    <row r="92" spans="1:26" ht="13.5">
      <c r="A92" s="23">
        <v>93</v>
      </c>
      <c r="B92" s="24" t="s">
        <v>128</v>
      </c>
      <c r="C92" s="17">
        <f t="shared" si="6"/>
        <v>158514.72</v>
      </c>
      <c r="D92" s="18">
        <v>157092.35</v>
      </c>
      <c r="E92" s="19">
        <v>1422.37</v>
      </c>
      <c r="F92" s="19">
        <v>3394.32</v>
      </c>
      <c r="G92" s="19">
        <v>1126.2</v>
      </c>
      <c r="H92" s="19">
        <f t="shared" si="7"/>
        <v>4520.52</v>
      </c>
      <c r="I92" s="19">
        <v>0</v>
      </c>
      <c r="J92" s="19">
        <v>0</v>
      </c>
      <c r="K92" s="19">
        <v>3275.2</v>
      </c>
      <c r="L92" s="19">
        <v>0</v>
      </c>
      <c r="M92" s="19">
        <v>258.23</v>
      </c>
      <c r="N92" s="19">
        <v>2148.98</v>
      </c>
      <c r="O92" s="19">
        <v>6138.31</v>
      </c>
      <c r="P92" s="19">
        <v>1261.9399295936178</v>
      </c>
      <c r="Q92" s="19">
        <f t="shared" si="8"/>
        <v>7400.25</v>
      </c>
      <c r="R92" s="19"/>
      <c r="S92" s="19">
        <f t="shared" si="9"/>
        <v>7400.25</v>
      </c>
      <c r="T92" s="19">
        <v>36513.25</v>
      </c>
      <c r="U92" s="19"/>
      <c r="V92" s="19"/>
      <c r="W92" s="20">
        <f t="shared" si="10"/>
        <v>212631.15000000002</v>
      </c>
      <c r="X92" s="19"/>
      <c r="Y92" s="21">
        <f t="shared" si="11"/>
        <v>212631.15000000002</v>
      </c>
      <c r="Z92" s="22"/>
    </row>
    <row r="93" spans="1:26" ht="13.5">
      <c r="A93" s="23">
        <v>94</v>
      </c>
      <c r="B93" s="24" t="s">
        <v>129</v>
      </c>
      <c r="C93" s="17">
        <f t="shared" si="6"/>
        <v>70814.48000000001</v>
      </c>
      <c r="D93" s="18">
        <v>68803.35</v>
      </c>
      <c r="E93" s="19">
        <v>2011.13</v>
      </c>
      <c r="F93" s="19">
        <v>1424.24</v>
      </c>
      <c r="G93" s="19">
        <v>548.98</v>
      </c>
      <c r="H93" s="19">
        <f t="shared" si="7"/>
        <v>1973.22</v>
      </c>
      <c r="I93" s="19">
        <v>0</v>
      </c>
      <c r="J93" s="19">
        <v>0</v>
      </c>
      <c r="K93" s="19">
        <v>0</v>
      </c>
      <c r="L93" s="19">
        <v>0</v>
      </c>
      <c r="M93" s="19">
        <v>89.29</v>
      </c>
      <c r="N93" s="19">
        <v>0</v>
      </c>
      <c r="O93" s="19">
        <v>3243.38</v>
      </c>
      <c r="P93" s="19">
        <v>0</v>
      </c>
      <c r="Q93" s="19">
        <f t="shared" si="8"/>
        <v>3243.38</v>
      </c>
      <c r="R93" s="19"/>
      <c r="S93" s="19">
        <f t="shared" si="9"/>
        <v>3243.38</v>
      </c>
      <c r="T93" s="19">
        <v>2573.01</v>
      </c>
      <c r="U93" s="19"/>
      <c r="V93" s="19"/>
      <c r="W93" s="20">
        <f t="shared" si="10"/>
        <v>78693.38</v>
      </c>
      <c r="X93" s="19"/>
      <c r="Y93" s="21">
        <f t="shared" si="11"/>
        <v>78693.38</v>
      </c>
      <c r="Z93" s="22"/>
    </row>
    <row r="94" spans="1:26" ht="13.5">
      <c r="A94" s="23">
        <v>95</v>
      </c>
      <c r="B94" s="24" t="s">
        <v>130</v>
      </c>
      <c r="C94" s="17">
        <f t="shared" si="6"/>
        <v>664403.7999999999</v>
      </c>
      <c r="D94" s="18">
        <v>636112.96</v>
      </c>
      <c r="E94" s="19">
        <v>28290.84</v>
      </c>
      <c r="F94" s="19">
        <v>12731.74</v>
      </c>
      <c r="G94" s="19">
        <v>4361.84</v>
      </c>
      <c r="H94" s="19">
        <f t="shared" si="7"/>
        <v>17093.58</v>
      </c>
      <c r="I94" s="19">
        <v>0</v>
      </c>
      <c r="J94" s="19">
        <v>0</v>
      </c>
      <c r="K94" s="19">
        <v>5116.25</v>
      </c>
      <c r="L94" s="19">
        <v>0</v>
      </c>
      <c r="M94" s="19">
        <v>828.11</v>
      </c>
      <c r="N94" s="19">
        <v>0</v>
      </c>
      <c r="O94" s="19">
        <v>23897.88</v>
      </c>
      <c r="P94" s="19">
        <v>0</v>
      </c>
      <c r="Q94" s="19">
        <f t="shared" si="8"/>
        <v>23897.88</v>
      </c>
      <c r="R94" s="19"/>
      <c r="S94" s="19">
        <f t="shared" si="9"/>
        <v>23897.88</v>
      </c>
      <c r="T94" s="19">
        <v>73163.07</v>
      </c>
      <c r="U94" s="19"/>
      <c r="V94" s="19"/>
      <c r="W94" s="20">
        <f t="shared" si="10"/>
        <v>784502.69</v>
      </c>
      <c r="X94" s="19"/>
      <c r="Y94" s="21">
        <f t="shared" si="11"/>
        <v>784502.69</v>
      </c>
      <c r="Z94" s="22"/>
    </row>
    <row r="95" spans="1:26" ht="13.5">
      <c r="A95" s="23">
        <v>96</v>
      </c>
      <c r="B95" s="24" t="s">
        <v>131</v>
      </c>
      <c r="C95" s="17">
        <f t="shared" si="6"/>
        <v>192384.5</v>
      </c>
      <c r="D95" s="18">
        <v>186038.07</v>
      </c>
      <c r="E95" s="19">
        <v>6346.43</v>
      </c>
      <c r="F95" s="19">
        <v>3810.18</v>
      </c>
      <c r="G95" s="19">
        <v>1213.8</v>
      </c>
      <c r="H95" s="19">
        <f t="shared" si="7"/>
        <v>5023.98</v>
      </c>
      <c r="I95" s="19">
        <v>0</v>
      </c>
      <c r="J95" s="19">
        <v>0</v>
      </c>
      <c r="K95" s="19">
        <v>3662.75</v>
      </c>
      <c r="L95" s="19">
        <v>0</v>
      </c>
      <c r="M95" s="19">
        <v>253.21</v>
      </c>
      <c r="N95" s="19">
        <v>0</v>
      </c>
      <c r="O95" s="19">
        <v>5773.07</v>
      </c>
      <c r="P95" s="19">
        <v>0</v>
      </c>
      <c r="Q95" s="19">
        <f t="shared" si="8"/>
        <v>5773.07</v>
      </c>
      <c r="R95" s="19"/>
      <c r="S95" s="19">
        <f t="shared" si="9"/>
        <v>5773.07</v>
      </c>
      <c r="T95" s="19">
        <v>8096.54</v>
      </c>
      <c r="U95" s="19"/>
      <c r="V95" s="19"/>
      <c r="W95" s="20">
        <f t="shared" si="10"/>
        <v>215194.05</v>
      </c>
      <c r="X95" s="19">
        <v>11000</v>
      </c>
      <c r="Y95" s="21">
        <f t="shared" si="11"/>
        <v>226194.05</v>
      </c>
      <c r="Z95" s="22"/>
    </row>
    <row r="96" spans="1:26" ht="13.5">
      <c r="A96" s="23">
        <v>97</v>
      </c>
      <c r="B96" s="24" t="s">
        <v>132</v>
      </c>
      <c r="C96" s="17">
        <f t="shared" si="6"/>
        <v>343003.72</v>
      </c>
      <c r="D96" s="18">
        <v>330838.42</v>
      </c>
      <c r="E96" s="19">
        <v>12165.3</v>
      </c>
      <c r="F96" s="19">
        <v>6736.26</v>
      </c>
      <c r="G96" s="19">
        <v>2496.22</v>
      </c>
      <c r="H96" s="19">
        <f t="shared" si="7"/>
        <v>9232.48</v>
      </c>
      <c r="I96" s="19">
        <v>0</v>
      </c>
      <c r="J96" s="19">
        <v>0</v>
      </c>
      <c r="K96" s="19">
        <v>2523.7</v>
      </c>
      <c r="L96" s="19">
        <v>0</v>
      </c>
      <c r="M96" s="19">
        <v>374.56</v>
      </c>
      <c r="N96" s="19">
        <v>0</v>
      </c>
      <c r="O96" s="19">
        <v>11912.23</v>
      </c>
      <c r="P96" s="19">
        <v>0</v>
      </c>
      <c r="Q96" s="19">
        <f t="shared" si="8"/>
        <v>11912.23</v>
      </c>
      <c r="R96" s="19"/>
      <c r="S96" s="19">
        <f t="shared" si="9"/>
        <v>11912.23</v>
      </c>
      <c r="T96" s="19">
        <v>40405.97</v>
      </c>
      <c r="U96" s="19">
        <v>1912.17</v>
      </c>
      <c r="V96" s="19"/>
      <c r="W96" s="20">
        <f t="shared" si="10"/>
        <v>409364.82999999996</v>
      </c>
      <c r="X96" s="19">
        <v>13000</v>
      </c>
      <c r="Y96" s="21">
        <f t="shared" si="11"/>
        <v>422364.82999999996</v>
      </c>
      <c r="Z96" s="22"/>
    </row>
    <row r="97" spans="1:26" ht="13.5">
      <c r="A97" s="23">
        <v>98</v>
      </c>
      <c r="B97" s="24" t="s">
        <v>133</v>
      </c>
      <c r="C97" s="17">
        <f t="shared" si="6"/>
        <v>754764.78</v>
      </c>
      <c r="D97" s="18">
        <v>726086.24</v>
      </c>
      <c r="E97" s="19">
        <v>28678.54</v>
      </c>
      <c r="F97" s="19">
        <v>14694.99</v>
      </c>
      <c r="G97" s="19">
        <v>5549.15</v>
      </c>
      <c r="H97" s="19">
        <f t="shared" si="7"/>
        <v>20244.14</v>
      </c>
      <c r="I97" s="19">
        <v>0</v>
      </c>
      <c r="J97" s="19">
        <v>0</v>
      </c>
      <c r="K97" s="19">
        <v>2332.2</v>
      </c>
      <c r="L97" s="19">
        <v>0</v>
      </c>
      <c r="M97" s="19">
        <v>719.83</v>
      </c>
      <c r="N97" s="19">
        <v>668.3</v>
      </c>
      <c r="O97" s="19">
        <v>28506.59</v>
      </c>
      <c r="P97" s="19">
        <v>0</v>
      </c>
      <c r="Q97" s="19">
        <f t="shared" si="8"/>
        <v>28506.59</v>
      </c>
      <c r="R97" s="19"/>
      <c r="S97" s="19">
        <f t="shared" si="9"/>
        <v>28506.59</v>
      </c>
      <c r="T97" s="19">
        <v>56470.43</v>
      </c>
      <c r="U97" s="19"/>
      <c r="V97" s="19"/>
      <c r="W97" s="20">
        <f t="shared" si="10"/>
        <v>863706.27</v>
      </c>
      <c r="X97" s="19"/>
      <c r="Y97" s="21">
        <f t="shared" si="11"/>
        <v>863706.27</v>
      </c>
      <c r="Z97" s="22"/>
    </row>
    <row r="98" spans="1:26" ht="13.5">
      <c r="A98" s="23">
        <v>99</v>
      </c>
      <c r="B98" s="24" t="s">
        <v>134</v>
      </c>
      <c r="C98" s="17">
        <f t="shared" si="6"/>
        <v>132034.92</v>
      </c>
      <c r="D98" s="18">
        <v>127940.14</v>
      </c>
      <c r="E98" s="19">
        <v>4094.78</v>
      </c>
      <c r="F98" s="19">
        <v>2632.42</v>
      </c>
      <c r="G98" s="19">
        <v>792.34</v>
      </c>
      <c r="H98" s="19">
        <f t="shared" si="7"/>
        <v>3424.76</v>
      </c>
      <c r="I98" s="19">
        <v>0</v>
      </c>
      <c r="J98" s="19">
        <v>0</v>
      </c>
      <c r="K98" s="19">
        <v>0</v>
      </c>
      <c r="L98" s="19">
        <v>0</v>
      </c>
      <c r="M98" s="19">
        <v>89.29</v>
      </c>
      <c r="N98" s="19">
        <v>0</v>
      </c>
      <c r="O98" s="19">
        <v>3881.4</v>
      </c>
      <c r="P98" s="19">
        <v>0</v>
      </c>
      <c r="Q98" s="19">
        <f t="shared" si="8"/>
        <v>3881.4</v>
      </c>
      <c r="R98" s="19">
        <v>14516.64</v>
      </c>
      <c r="S98" s="19">
        <f t="shared" si="9"/>
        <v>18398.04</v>
      </c>
      <c r="T98" s="19">
        <v>4053.15</v>
      </c>
      <c r="U98" s="19"/>
      <c r="V98" s="19"/>
      <c r="W98" s="20">
        <f t="shared" si="10"/>
        <v>158000.16000000003</v>
      </c>
      <c r="X98" s="19"/>
      <c r="Y98" s="21">
        <f t="shared" si="11"/>
        <v>158000.16000000003</v>
      </c>
      <c r="Z98" s="22"/>
    </row>
    <row r="99" spans="1:26" ht="13.5">
      <c r="A99" s="23">
        <v>100</v>
      </c>
      <c r="B99" s="24" t="s">
        <v>135</v>
      </c>
      <c r="C99" s="17">
        <f t="shared" si="6"/>
        <v>112288.87</v>
      </c>
      <c r="D99" s="18">
        <v>110700.2</v>
      </c>
      <c r="E99" s="19">
        <v>1588.67</v>
      </c>
      <c r="F99" s="19">
        <v>2365.56</v>
      </c>
      <c r="G99" s="19">
        <v>585.68</v>
      </c>
      <c r="H99" s="19">
        <f t="shared" si="7"/>
        <v>2951.24</v>
      </c>
      <c r="I99" s="19">
        <v>0</v>
      </c>
      <c r="J99" s="19">
        <v>0</v>
      </c>
      <c r="K99" s="19">
        <v>0</v>
      </c>
      <c r="L99" s="19">
        <v>0</v>
      </c>
      <c r="M99" s="19">
        <v>49.54</v>
      </c>
      <c r="N99" s="19">
        <v>42.87</v>
      </c>
      <c r="O99" s="19">
        <v>2930.22</v>
      </c>
      <c r="P99" s="19">
        <v>0</v>
      </c>
      <c r="Q99" s="19">
        <f t="shared" si="8"/>
        <v>2930.22</v>
      </c>
      <c r="R99" s="19"/>
      <c r="S99" s="19">
        <f t="shared" si="9"/>
        <v>2930.22</v>
      </c>
      <c r="T99" s="19">
        <v>8583.35</v>
      </c>
      <c r="U99" s="19"/>
      <c r="V99" s="19"/>
      <c r="W99" s="20">
        <f t="shared" si="10"/>
        <v>126846.09</v>
      </c>
      <c r="X99" s="19"/>
      <c r="Y99" s="21">
        <f t="shared" si="11"/>
        <v>126846.09</v>
      </c>
      <c r="Z99" s="22"/>
    </row>
    <row r="100" spans="1:26" ht="13.5">
      <c r="A100" s="23">
        <v>101</v>
      </c>
      <c r="B100" s="24" t="s">
        <v>136</v>
      </c>
      <c r="C100" s="17">
        <f t="shared" si="6"/>
        <v>291252.73000000004</v>
      </c>
      <c r="D100" s="18">
        <v>279712.71</v>
      </c>
      <c r="E100" s="19">
        <v>11540.02</v>
      </c>
      <c r="F100" s="19">
        <v>5638.88</v>
      </c>
      <c r="G100" s="19">
        <v>2337.68</v>
      </c>
      <c r="H100" s="19">
        <f t="shared" si="7"/>
        <v>7976.56</v>
      </c>
      <c r="I100" s="19">
        <v>0</v>
      </c>
      <c r="J100" s="25">
        <v>5399.01</v>
      </c>
      <c r="K100" s="25">
        <v>1222.09</v>
      </c>
      <c r="L100" s="19">
        <v>0</v>
      </c>
      <c r="M100" s="19">
        <v>312.05</v>
      </c>
      <c r="N100" s="19">
        <v>0</v>
      </c>
      <c r="O100" s="19">
        <v>15407.04</v>
      </c>
      <c r="P100" s="19">
        <v>2220.525888449869</v>
      </c>
      <c r="Q100" s="19">
        <f t="shared" si="8"/>
        <v>17627.57</v>
      </c>
      <c r="R100" s="19"/>
      <c r="S100" s="19">
        <f t="shared" si="9"/>
        <v>17627.57</v>
      </c>
      <c r="T100" s="19">
        <v>19923.1</v>
      </c>
      <c r="U100" s="19"/>
      <c r="V100" s="19"/>
      <c r="W100" s="20">
        <f t="shared" si="10"/>
        <v>343713.11000000004</v>
      </c>
      <c r="X100" s="19"/>
      <c r="Y100" s="21">
        <f t="shared" si="11"/>
        <v>343713.11000000004</v>
      </c>
      <c r="Z100" s="22"/>
    </row>
    <row r="101" spans="1:26" ht="13.5">
      <c r="A101" s="23">
        <v>102</v>
      </c>
      <c r="B101" s="24" t="s">
        <v>137</v>
      </c>
      <c r="C101" s="17">
        <f t="shared" si="6"/>
        <v>402660.29</v>
      </c>
      <c r="D101" s="18">
        <v>389860.06</v>
      </c>
      <c r="E101" s="19">
        <v>12800.23</v>
      </c>
      <c r="F101" s="19">
        <v>8007.03</v>
      </c>
      <c r="G101" s="19">
        <v>2214.24</v>
      </c>
      <c r="H101" s="19">
        <f t="shared" si="7"/>
        <v>10221.27</v>
      </c>
      <c r="I101" s="19">
        <v>0</v>
      </c>
      <c r="J101" s="19">
        <v>0</v>
      </c>
      <c r="K101" s="19">
        <v>7176.94</v>
      </c>
      <c r="L101" s="19">
        <v>0</v>
      </c>
      <c r="M101" s="19">
        <v>714.78</v>
      </c>
      <c r="N101" s="19">
        <v>1477.58</v>
      </c>
      <c r="O101" s="19">
        <v>13170.67</v>
      </c>
      <c r="P101" s="19">
        <v>0</v>
      </c>
      <c r="Q101" s="19">
        <f t="shared" si="8"/>
        <v>13170.67</v>
      </c>
      <c r="R101" s="19"/>
      <c r="S101" s="19">
        <f t="shared" si="9"/>
        <v>13170.67</v>
      </c>
      <c r="T101" s="19">
        <v>95563.18</v>
      </c>
      <c r="U101" s="19"/>
      <c r="V101" s="19"/>
      <c r="W101" s="20">
        <f t="shared" si="10"/>
        <v>530984.71</v>
      </c>
      <c r="X101" s="19"/>
      <c r="Y101" s="21">
        <f t="shared" si="11"/>
        <v>530984.71</v>
      </c>
      <c r="Z101" s="22"/>
    </row>
    <row r="102" spans="1:26" ht="13.5">
      <c r="A102" s="23">
        <v>103</v>
      </c>
      <c r="B102" s="24" t="s">
        <v>138</v>
      </c>
      <c r="C102" s="17">
        <f t="shared" si="6"/>
        <v>1926942.27</v>
      </c>
      <c r="D102" s="18">
        <v>1852106.27</v>
      </c>
      <c r="E102" s="19">
        <v>74836</v>
      </c>
      <c r="F102" s="19">
        <v>37408.47</v>
      </c>
      <c r="G102" s="19">
        <v>18075.96</v>
      </c>
      <c r="H102" s="19">
        <f t="shared" si="7"/>
        <v>55484.43</v>
      </c>
      <c r="I102" s="19">
        <v>0</v>
      </c>
      <c r="J102" s="19">
        <v>0</v>
      </c>
      <c r="K102" s="19">
        <v>6791.37</v>
      </c>
      <c r="L102" s="19">
        <v>12394.97</v>
      </c>
      <c r="M102" s="19">
        <v>2077.12</v>
      </c>
      <c r="N102" s="19">
        <v>13376.23</v>
      </c>
      <c r="O102" s="19">
        <v>135467.82</v>
      </c>
      <c r="P102" s="19">
        <v>17527.04251123649</v>
      </c>
      <c r="Q102" s="19">
        <f t="shared" si="8"/>
        <v>152994.86</v>
      </c>
      <c r="R102" s="19"/>
      <c r="S102" s="19">
        <f t="shared" si="9"/>
        <v>152994.86</v>
      </c>
      <c r="T102" s="19">
        <v>342413.81</v>
      </c>
      <c r="U102" s="19">
        <v>320697.32</v>
      </c>
      <c r="V102" s="19"/>
      <c r="W102" s="20">
        <f t="shared" si="10"/>
        <v>2833172.38</v>
      </c>
      <c r="X102" s="19"/>
      <c r="Y102" s="21">
        <f t="shared" si="11"/>
        <v>2833172.38</v>
      </c>
      <c r="Z102" s="22"/>
    </row>
    <row r="103" spans="1:26" ht="13.5">
      <c r="A103" s="23">
        <v>104</v>
      </c>
      <c r="B103" s="24" t="s">
        <v>139</v>
      </c>
      <c r="C103" s="17">
        <f t="shared" si="6"/>
        <v>1898221.87</v>
      </c>
      <c r="D103" s="18">
        <v>1850569.01</v>
      </c>
      <c r="E103" s="19">
        <v>47652.86</v>
      </c>
      <c r="F103" s="19">
        <v>38030.47</v>
      </c>
      <c r="G103" s="19">
        <v>17025.83</v>
      </c>
      <c r="H103" s="19">
        <f t="shared" si="7"/>
        <v>55056.3</v>
      </c>
      <c r="I103" s="19">
        <v>0</v>
      </c>
      <c r="J103" s="25">
        <v>14902.57</v>
      </c>
      <c r="K103" s="25">
        <v>6365.88</v>
      </c>
      <c r="L103" s="19">
        <v>12394.97</v>
      </c>
      <c r="M103" s="19">
        <v>2545.21</v>
      </c>
      <c r="N103" s="19">
        <v>6329.7</v>
      </c>
      <c r="O103" s="19">
        <v>119477.15</v>
      </c>
      <c r="P103" s="19">
        <v>16480.378557865548</v>
      </c>
      <c r="Q103" s="19">
        <f t="shared" si="8"/>
        <v>135957.53</v>
      </c>
      <c r="R103" s="19"/>
      <c r="S103" s="19">
        <f t="shared" si="9"/>
        <v>135957.53</v>
      </c>
      <c r="T103" s="19">
        <v>245869.49</v>
      </c>
      <c r="U103" s="19">
        <v>192764.35</v>
      </c>
      <c r="V103" s="19"/>
      <c r="W103" s="20">
        <f t="shared" si="10"/>
        <v>2570407.87</v>
      </c>
      <c r="X103" s="19"/>
      <c r="Y103" s="21">
        <f t="shared" si="11"/>
        <v>2570407.87</v>
      </c>
      <c r="Z103" s="22"/>
    </row>
    <row r="104" spans="1:26" ht="13.5">
      <c r="A104" s="23">
        <v>105</v>
      </c>
      <c r="B104" s="24" t="s">
        <v>140</v>
      </c>
      <c r="C104" s="17">
        <f t="shared" si="6"/>
        <v>174621.81000000003</v>
      </c>
      <c r="D104" s="18">
        <v>167303.67</v>
      </c>
      <c r="E104" s="19">
        <v>7318.14</v>
      </c>
      <c r="F104" s="19">
        <v>3354.08</v>
      </c>
      <c r="G104" s="19">
        <v>1145.05</v>
      </c>
      <c r="H104" s="19">
        <f t="shared" si="7"/>
        <v>4499.13</v>
      </c>
      <c r="I104" s="19">
        <v>0</v>
      </c>
      <c r="J104" s="19">
        <v>0</v>
      </c>
      <c r="K104" s="19">
        <v>1021.0520000000001</v>
      </c>
      <c r="L104" s="19">
        <v>0</v>
      </c>
      <c r="M104" s="19">
        <v>168.44</v>
      </c>
      <c r="N104" s="19">
        <v>0</v>
      </c>
      <c r="O104" s="19">
        <v>5683.37</v>
      </c>
      <c r="P104" s="19">
        <v>0</v>
      </c>
      <c r="Q104" s="19">
        <f t="shared" si="8"/>
        <v>5683.37</v>
      </c>
      <c r="R104" s="19"/>
      <c r="S104" s="19">
        <f t="shared" si="9"/>
        <v>5683.37</v>
      </c>
      <c r="T104" s="19">
        <v>9725.38</v>
      </c>
      <c r="U104" s="19"/>
      <c r="V104" s="19"/>
      <c r="W104" s="20">
        <f t="shared" si="10"/>
        <v>195719.18200000003</v>
      </c>
      <c r="X104" s="19"/>
      <c r="Y104" s="21">
        <f t="shared" si="11"/>
        <v>195719.18200000003</v>
      </c>
      <c r="Z104" s="22"/>
    </row>
    <row r="105" spans="1:26" ht="13.5">
      <c r="A105" s="23">
        <v>106</v>
      </c>
      <c r="B105" s="24" t="s">
        <v>141</v>
      </c>
      <c r="C105" s="17">
        <f t="shared" si="6"/>
        <v>291502.56999999995</v>
      </c>
      <c r="D105" s="18">
        <v>280201.72</v>
      </c>
      <c r="E105" s="19">
        <v>11300.85</v>
      </c>
      <c r="F105" s="19">
        <v>5660.4</v>
      </c>
      <c r="G105" s="19">
        <v>1914.71</v>
      </c>
      <c r="H105" s="19">
        <f t="shared" si="7"/>
        <v>7575.11</v>
      </c>
      <c r="I105" s="19">
        <v>0</v>
      </c>
      <c r="J105" s="19">
        <v>0</v>
      </c>
      <c r="K105" s="19">
        <v>4678.86</v>
      </c>
      <c r="L105" s="19">
        <v>0</v>
      </c>
      <c r="M105" s="19">
        <v>292.56</v>
      </c>
      <c r="N105" s="19">
        <v>635.76</v>
      </c>
      <c r="O105" s="19">
        <v>9467.31</v>
      </c>
      <c r="P105" s="19">
        <v>0</v>
      </c>
      <c r="Q105" s="19">
        <f t="shared" si="8"/>
        <v>9467.31</v>
      </c>
      <c r="R105" s="19"/>
      <c r="S105" s="19">
        <f t="shared" si="9"/>
        <v>9467.31</v>
      </c>
      <c r="T105" s="19">
        <v>14696.56</v>
      </c>
      <c r="U105" s="19"/>
      <c r="V105" s="19"/>
      <c r="W105" s="20">
        <f t="shared" si="10"/>
        <v>328848.7299999999</v>
      </c>
      <c r="X105" s="19"/>
      <c r="Y105" s="21">
        <f t="shared" si="11"/>
        <v>328848.7299999999</v>
      </c>
      <c r="Z105" s="22"/>
    </row>
    <row r="106" spans="1:26" ht="13.5">
      <c r="A106" s="23">
        <v>107</v>
      </c>
      <c r="B106" s="24" t="s">
        <v>142</v>
      </c>
      <c r="C106" s="17">
        <f t="shared" si="6"/>
        <v>447527.46</v>
      </c>
      <c r="D106" s="18">
        <v>434391.64</v>
      </c>
      <c r="E106" s="19">
        <v>13135.82</v>
      </c>
      <c r="F106" s="19">
        <v>8972.27</v>
      </c>
      <c r="G106" s="19">
        <v>3298.77</v>
      </c>
      <c r="H106" s="19">
        <f t="shared" si="7"/>
        <v>12271.04</v>
      </c>
      <c r="I106" s="19">
        <v>0</v>
      </c>
      <c r="J106" s="19">
        <v>0</v>
      </c>
      <c r="K106" s="19">
        <v>3550.67</v>
      </c>
      <c r="L106" s="19">
        <v>0</v>
      </c>
      <c r="M106" s="19">
        <v>304.96</v>
      </c>
      <c r="N106" s="19">
        <v>0</v>
      </c>
      <c r="O106" s="19">
        <v>15998.88</v>
      </c>
      <c r="P106" s="19">
        <v>0</v>
      </c>
      <c r="Q106" s="19">
        <f t="shared" si="8"/>
        <v>15998.88</v>
      </c>
      <c r="R106" s="19"/>
      <c r="S106" s="19">
        <f t="shared" si="9"/>
        <v>15998.88</v>
      </c>
      <c r="T106" s="19">
        <v>46941.68</v>
      </c>
      <c r="U106" s="19"/>
      <c r="V106" s="19"/>
      <c r="W106" s="20">
        <f t="shared" si="10"/>
        <v>526594.6900000001</v>
      </c>
      <c r="X106" s="19"/>
      <c r="Y106" s="21">
        <f t="shared" si="11"/>
        <v>526594.6900000001</v>
      </c>
      <c r="Z106" s="22"/>
    </row>
    <row r="107" spans="1:26" ht="13.5">
      <c r="A107" s="23">
        <v>108</v>
      </c>
      <c r="B107" s="24" t="s">
        <v>143</v>
      </c>
      <c r="C107" s="17">
        <f t="shared" si="6"/>
        <v>145828.7</v>
      </c>
      <c r="D107" s="18">
        <v>140033.23</v>
      </c>
      <c r="E107" s="19">
        <v>5795.47</v>
      </c>
      <c r="F107" s="19">
        <v>2822.19</v>
      </c>
      <c r="G107" s="19">
        <v>1458.25</v>
      </c>
      <c r="H107" s="19">
        <f t="shared" si="7"/>
        <v>4280.44</v>
      </c>
      <c r="I107" s="19">
        <v>0</v>
      </c>
      <c r="J107" s="25">
        <v>6158.46</v>
      </c>
      <c r="K107" s="25">
        <v>3206.6</v>
      </c>
      <c r="L107" s="19">
        <v>0</v>
      </c>
      <c r="M107" s="19">
        <v>263.14</v>
      </c>
      <c r="N107" s="19">
        <v>203.48</v>
      </c>
      <c r="O107" s="19">
        <v>9481.35</v>
      </c>
      <c r="P107" s="19">
        <v>1444.5237645778234</v>
      </c>
      <c r="Q107" s="19">
        <f t="shared" si="8"/>
        <v>10925.87</v>
      </c>
      <c r="R107" s="19"/>
      <c r="S107" s="19">
        <f t="shared" si="9"/>
        <v>10925.87</v>
      </c>
      <c r="T107" s="19">
        <v>41985.25</v>
      </c>
      <c r="U107" s="19"/>
      <c r="V107" s="19"/>
      <c r="W107" s="20">
        <f t="shared" si="10"/>
        <v>212851.94</v>
      </c>
      <c r="X107" s="19"/>
      <c r="Y107" s="21">
        <f t="shared" si="11"/>
        <v>212851.94</v>
      </c>
      <c r="Z107" s="22"/>
    </row>
    <row r="108" spans="1:26" ht="13.5">
      <c r="A108" s="23">
        <v>109</v>
      </c>
      <c r="B108" s="65" t="s">
        <v>144</v>
      </c>
      <c r="C108" s="17">
        <f t="shared" si="6"/>
        <v>180689.15</v>
      </c>
      <c r="D108" s="18">
        <v>173123.83</v>
      </c>
      <c r="E108" s="19">
        <v>7565.32</v>
      </c>
      <c r="F108" s="19">
        <v>3471.09</v>
      </c>
      <c r="G108" s="19">
        <v>918.42</v>
      </c>
      <c r="H108" s="19">
        <f t="shared" si="7"/>
        <v>4389.51</v>
      </c>
      <c r="I108" s="66">
        <v>70809.8508</v>
      </c>
      <c r="J108" s="19">
        <v>0</v>
      </c>
      <c r="K108" s="19">
        <v>890.7389999999999</v>
      </c>
      <c r="L108" s="19">
        <v>0</v>
      </c>
      <c r="M108" s="19">
        <v>218.44</v>
      </c>
      <c r="N108" s="19">
        <v>0</v>
      </c>
      <c r="O108" s="19">
        <v>6025.28</v>
      </c>
      <c r="P108" s="19">
        <v>0</v>
      </c>
      <c r="Q108" s="19">
        <f t="shared" si="8"/>
        <v>6025.28</v>
      </c>
      <c r="R108" s="19"/>
      <c r="S108" s="19">
        <f t="shared" si="9"/>
        <v>6025.28</v>
      </c>
      <c r="T108" s="19">
        <v>7644.09</v>
      </c>
      <c r="U108" s="19"/>
      <c r="V108" s="19"/>
      <c r="W108" s="20">
        <f t="shared" si="10"/>
        <v>270667.0598</v>
      </c>
      <c r="X108" s="19"/>
      <c r="Y108" s="21">
        <f t="shared" si="11"/>
        <v>270667.0598</v>
      </c>
      <c r="Z108" s="22"/>
    </row>
    <row r="109" spans="1:26" ht="13.5">
      <c r="A109" s="23">
        <v>110</v>
      </c>
      <c r="B109" s="24" t="s">
        <v>145</v>
      </c>
      <c r="C109" s="17">
        <f t="shared" si="6"/>
        <v>507934.3</v>
      </c>
      <c r="D109" s="18">
        <v>492064.92</v>
      </c>
      <c r="E109" s="19">
        <v>15869.38</v>
      </c>
      <c r="F109" s="19">
        <v>10119.02</v>
      </c>
      <c r="G109" s="19">
        <v>4225.17</v>
      </c>
      <c r="H109" s="19">
        <f t="shared" si="7"/>
        <v>14344.19</v>
      </c>
      <c r="I109" s="19">
        <v>0</v>
      </c>
      <c r="J109" s="19">
        <v>0</v>
      </c>
      <c r="K109" s="19">
        <v>12958.34</v>
      </c>
      <c r="L109" s="19">
        <v>12394.97</v>
      </c>
      <c r="M109" s="19">
        <v>743.48</v>
      </c>
      <c r="N109" s="19">
        <v>0</v>
      </c>
      <c r="O109" s="19">
        <v>21074.85</v>
      </c>
      <c r="P109" s="19">
        <v>4096.442691186671</v>
      </c>
      <c r="Q109" s="19">
        <f t="shared" si="8"/>
        <v>25171.29</v>
      </c>
      <c r="R109" s="19"/>
      <c r="S109" s="19">
        <f t="shared" si="9"/>
        <v>25171.29</v>
      </c>
      <c r="T109" s="19">
        <v>103472.8</v>
      </c>
      <c r="U109" s="19"/>
      <c r="V109" s="19"/>
      <c r="W109" s="20">
        <f t="shared" si="10"/>
        <v>677019.37</v>
      </c>
      <c r="X109" s="19">
        <f>12400+13200+11400</f>
        <v>37000</v>
      </c>
      <c r="Y109" s="21">
        <f t="shared" si="11"/>
        <v>714019.37</v>
      </c>
      <c r="Z109" s="22"/>
    </row>
    <row r="110" spans="1:26" ht="13.5">
      <c r="A110" s="23">
        <v>111</v>
      </c>
      <c r="B110" s="24" t="s">
        <v>146</v>
      </c>
      <c r="C110" s="17">
        <f t="shared" si="6"/>
        <v>121432.64</v>
      </c>
      <c r="D110" s="18">
        <v>118652.45</v>
      </c>
      <c r="E110" s="19">
        <v>2780.19</v>
      </c>
      <c r="F110" s="19">
        <v>2487.06</v>
      </c>
      <c r="G110" s="19">
        <v>901.13</v>
      </c>
      <c r="H110" s="19">
        <f t="shared" si="7"/>
        <v>3388.19</v>
      </c>
      <c r="I110" s="19">
        <v>0</v>
      </c>
      <c r="J110" s="19">
        <v>0</v>
      </c>
      <c r="K110" s="19">
        <v>0</v>
      </c>
      <c r="L110" s="19">
        <v>0</v>
      </c>
      <c r="M110" s="19">
        <v>170.97</v>
      </c>
      <c r="N110" s="19">
        <v>0</v>
      </c>
      <c r="O110" s="19">
        <v>4530.83</v>
      </c>
      <c r="P110" s="19">
        <v>0</v>
      </c>
      <c r="Q110" s="19">
        <f t="shared" si="8"/>
        <v>4530.83</v>
      </c>
      <c r="R110" s="19"/>
      <c r="S110" s="19">
        <f t="shared" si="9"/>
        <v>4530.83</v>
      </c>
      <c r="T110" s="19">
        <v>14987.42</v>
      </c>
      <c r="U110" s="19"/>
      <c r="V110" s="19"/>
      <c r="W110" s="20">
        <f t="shared" si="10"/>
        <v>144510.05</v>
      </c>
      <c r="X110" s="19"/>
      <c r="Y110" s="21">
        <f t="shared" si="11"/>
        <v>144510.05</v>
      </c>
      <c r="Z110" s="22"/>
    </row>
    <row r="111" spans="1:26" ht="13.5">
      <c r="A111" s="23">
        <v>112</v>
      </c>
      <c r="B111" s="24" t="s">
        <v>147</v>
      </c>
      <c r="C111" s="17">
        <f t="shared" si="6"/>
        <v>43567.98</v>
      </c>
      <c r="D111" s="18">
        <v>42784.62</v>
      </c>
      <c r="E111" s="19">
        <v>783.36</v>
      </c>
      <c r="F111" s="19">
        <v>906.65</v>
      </c>
      <c r="G111" s="19">
        <v>289.86</v>
      </c>
      <c r="H111" s="19">
        <f t="shared" si="7"/>
        <v>1196.51</v>
      </c>
      <c r="I111" s="19">
        <v>0</v>
      </c>
      <c r="J111" s="19">
        <v>0</v>
      </c>
      <c r="K111" s="19">
        <v>0</v>
      </c>
      <c r="L111" s="19">
        <v>0</v>
      </c>
      <c r="M111" s="19">
        <v>84.45</v>
      </c>
      <c r="N111" s="19">
        <v>0</v>
      </c>
      <c r="O111" s="19">
        <v>1329.71</v>
      </c>
      <c r="P111" s="19">
        <v>0</v>
      </c>
      <c r="Q111" s="19">
        <f t="shared" si="8"/>
        <v>1329.71</v>
      </c>
      <c r="R111" s="19"/>
      <c r="S111" s="19">
        <f t="shared" si="9"/>
        <v>1329.71</v>
      </c>
      <c r="T111" s="19">
        <v>2069.83</v>
      </c>
      <c r="U111" s="19"/>
      <c r="V111" s="19"/>
      <c r="W111" s="20">
        <f t="shared" si="10"/>
        <v>48248.48</v>
      </c>
      <c r="X111" s="19"/>
      <c r="Y111" s="21">
        <f t="shared" si="11"/>
        <v>48248.48</v>
      </c>
      <c r="Z111" s="22"/>
    </row>
    <row r="112" spans="1:26" ht="13.5">
      <c r="A112" s="23">
        <v>113</v>
      </c>
      <c r="B112" s="65" t="s">
        <v>148</v>
      </c>
      <c r="C112" s="17">
        <f t="shared" si="6"/>
        <v>133140.04</v>
      </c>
      <c r="D112" s="18">
        <v>133079.1</v>
      </c>
      <c r="E112" s="19">
        <v>60.94</v>
      </c>
      <c r="F112" s="19">
        <v>2820.22</v>
      </c>
      <c r="G112" s="19">
        <v>950.27</v>
      </c>
      <c r="H112" s="19">
        <f t="shared" si="7"/>
        <v>3770.49</v>
      </c>
      <c r="I112" s="66">
        <v>23121.31926</v>
      </c>
      <c r="J112" s="19">
        <v>0</v>
      </c>
      <c r="K112" s="19">
        <v>0</v>
      </c>
      <c r="L112" s="19">
        <v>0</v>
      </c>
      <c r="M112" s="19">
        <v>178.77</v>
      </c>
      <c r="N112" s="19">
        <v>0</v>
      </c>
      <c r="O112" s="19">
        <v>5045.1</v>
      </c>
      <c r="P112" s="19">
        <v>1101.3852878506368</v>
      </c>
      <c r="Q112" s="19">
        <f t="shared" si="8"/>
        <v>6146.49</v>
      </c>
      <c r="R112" s="19"/>
      <c r="S112" s="19">
        <f t="shared" si="9"/>
        <v>6146.49</v>
      </c>
      <c r="T112" s="19">
        <v>36870.4</v>
      </c>
      <c r="U112" s="19"/>
      <c r="V112" s="19"/>
      <c r="W112" s="20">
        <f t="shared" si="10"/>
        <v>203227.50926000002</v>
      </c>
      <c r="X112" s="19"/>
      <c r="Y112" s="21">
        <f t="shared" si="11"/>
        <v>203227.50926000002</v>
      </c>
      <c r="Z112" s="22"/>
    </row>
    <row r="113" spans="1:26" ht="13.5">
      <c r="A113" s="23">
        <v>114</v>
      </c>
      <c r="B113" s="24" t="s">
        <v>149</v>
      </c>
      <c r="C113" s="17">
        <f t="shared" si="6"/>
        <v>272739.84</v>
      </c>
      <c r="D113" s="18">
        <v>266837.51</v>
      </c>
      <c r="E113" s="19">
        <v>5902.33</v>
      </c>
      <c r="F113" s="19">
        <v>5608.88</v>
      </c>
      <c r="G113" s="19">
        <v>1918.29</v>
      </c>
      <c r="H113" s="19">
        <f t="shared" si="7"/>
        <v>7527.17</v>
      </c>
      <c r="I113" s="19">
        <v>0</v>
      </c>
      <c r="J113" s="19">
        <v>0</v>
      </c>
      <c r="K113" s="19">
        <v>2414.78</v>
      </c>
      <c r="L113" s="19">
        <v>0</v>
      </c>
      <c r="M113" s="19">
        <v>592.04</v>
      </c>
      <c r="N113" s="19">
        <v>5572.05</v>
      </c>
      <c r="O113" s="19">
        <v>9545.74</v>
      </c>
      <c r="P113" s="19">
        <v>0</v>
      </c>
      <c r="Q113" s="19">
        <f t="shared" si="8"/>
        <v>9545.74</v>
      </c>
      <c r="R113" s="19"/>
      <c r="S113" s="19">
        <f t="shared" si="9"/>
        <v>9545.74</v>
      </c>
      <c r="T113" s="19">
        <v>79079.33</v>
      </c>
      <c r="U113" s="19"/>
      <c r="V113" s="19"/>
      <c r="W113" s="20">
        <f t="shared" si="10"/>
        <v>377470.95</v>
      </c>
      <c r="X113" s="19"/>
      <c r="Y113" s="21">
        <f t="shared" si="11"/>
        <v>377470.95</v>
      </c>
      <c r="Z113" s="22"/>
    </row>
    <row r="114" spans="1:26" ht="13.5">
      <c r="A114" s="23">
        <v>115</v>
      </c>
      <c r="B114" s="24" t="s">
        <v>150</v>
      </c>
      <c r="C114" s="17">
        <f t="shared" si="6"/>
        <v>396287.57</v>
      </c>
      <c r="D114" s="18">
        <v>385923.88</v>
      </c>
      <c r="E114" s="19">
        <v>10363.69</v>
      </c>
      <c r="F114" s="19">
        <v>8029.91</v>
      </c>
      <c r="G114" s="19">
        <v>3389.86</v>
      </c>
      <c r="H114" s="19">
        <f t="shared" si="7"/>
        <v>11419.77</v>
      </c>
      <c r="I114" s="19">
        <v>0</v>
      </c>
      <c r="J114" s="19">
        <v>0</v>
      </c>
      <c r="K114" s="19">
        <v>2532.03</v>
      </c>
      <c r="L114" s="19">
        <v>0</v>
      </c>
      <c r="M114" s="19">
        <v>330.03</v>
      </c>
      <c r="N114" s="19">
        <v>0</v>
      </c>
      <c r="O114" s="19">
        <v>23374.12</v>
      </c>
      <c r="P114" s="19">
        <v>3171.616312957263</v>
      </c>
      <c r="Q114" s="19">
        <f t="shared" si="8"/>
        <v>26545.74</v>
      </c>
      <c r="R114" s="19"/>
      <c r="S114" s="19">
        <f t="shared" si="9"/>
        <v>26545.74</v>
      </c>
      <c r="T114" s="19">
        <v>35228.54</v>
      </c>
      <c r="U114" s="19">
        <v>2325.43</v>
      </c>
      <c r="V114" s="19"/>
      <c r="W114" s="20">
        <f t="shared" si="10"/>
        <v>474669.11</v>
      </c>
      <c r="X114" s="19">
        <f>13000+10000</f>
        <v>23000</v>
      </c>
      <c r="Y114" s="21">
        <f t="shared" si="11"/>
        <v>497669.11</v>
      </c>
      <c r="Z114" s="22"/>
    </row>
    <row r="115" spans="1:26" ht="13.5">
      <c r="A115" s="23">
        <v>116</v>
      </c>
      <c r="B115" s="24" t="s">
        <v>151</v>
      </c>
      <c r="C115" s="17">
        <f t="shared" si="6"/>
        <v>1226455.4300000002</v>
      </c>
      <c r="D115" s="18">
        <v>1174718.33</v>
      </c>
      <c r="E115" s="19">
        <v>51737.1</v>
      </c>
      <c r="F115" s="19">
        <v>23534.7</v>
      </c>
      <c r="G115" s="19">
        <v>9534.98</v>
      </c>
      <c r="H115" s="19">
        <f t="shared" si="7"/>
        <v>33069.68</v>
      </c>
      <c r="I115" s="19">
        <v>0</v>
      </c>
      <c r="J115" s="19">
        <v>0</v>
      </c>
      <c r="K115" s="19">
        <v>7040.74</v>
      </c>
      <c r="L115" s="19">
        <v>14460.79</v>
      </c>
      <c r="M115" s="19">
        <v>1155.79</v>
      </c>
      <c r="N115" s="19">
        <v>26761.76</v>
      </c>
      <c r="O115" s="19">
        <v>52800.79</v>
      </c>
      <c r="P115" s="19">
        <v>9248.483450789076</v>
      </c>
      <c r="Q115" s="19">
        <f t="shared" si="8"/>
        <v>62049.27</v>
      </c>
      <c r="R115" s="19"/>
      <c r="S115" s="19">
        <f t="shared" si="9"/>
        <v>62049.27</v>
      </c>
      <c r="T115" s="19">
        <v>134600.2</v>
      </c>
      <c r="U115" s="19"/>
      <c r="V115" s="19"/>
      <c r="W115" s="20">
        <f t="shared" si="10"/>
        <v>1505593.6600000001</v>
      </c>
      <c r="X115" s="19"/>
      <c r="Y115" s="21">
        <f t="shared" si="11"/>
        <v>1505593.6600000001</v>
      </c>
      <c r="Z115" s="22"/>
    </row>
    <row r="116" spans="1:26" ht="13.5">
      <c r="A116" s="23">
        <v>117</v>
      </c>
      <c r="B116" s="24" t="s">
        <v>152</v>
      </c>
      <c r="C116" s="17">
        <f t="shared" si="6"/>
        <v>1536496.5999999999</v>
      </c>
      <c r="D116" s="18">
        <v>1478661.64</v>
      </c>
      <c r="E116" s="19">
        <v>57834.96</v>
      </c>
      <c r="F116" s="19">
        <v>29432.08</v>
      </c>
      <c r="G116" s="19">
        <v>13213.02</v>
      </c>
      <c r="H116" s="19">
        <f t="shared" si="7"/>
        <v>42645.1</v>
      </c>
      <c r="I116" s="19">
        <v>0</v>
      </c>
      <c r="J116" s="19">
        <v>0</v>
      </c>
      <c r="K116" s="19">
        <v>5940.13</v>
      </c>
      <c r="L116" s="19">
        <v>14460.79</v>
      </c>
      <c r="M116" s="19">
        <v>1629.01</v>
      </c>
      <c r="N116" s="19">
        <v>14991.71</v>
      </c>
      <c r="O116" s="19">
        <v>84945.99</v>
      </c>
      <c r="P116" s="19">
        <v>12947.719125280531</v>
      </c>
      <c r="Q116" s="19">
        <f t="shared" si="8"/>
        <v>97893.71</v>
      </c>
      <c r="R116" s="19"/>
      <c r="S116" s="19">
        <f t="shared" si="9"/>
        <v>97893.71</v>
      </c>
      <c r="T116" s="19">
        <v>235307.31</v>
      </c>
      <c r="U116" s="19">
        <v>15613.77</v>
      </c>
      <c r="V116" s="19"/>
      <c r="W116" s="20">
        <f t="shared" si="10"/>
        <v>1964978.13</v>
      </c>
      <c r="X116" s="19"/>
      <c r="Y116" s="21">
        <f t="shared" si="11"/>
        <v>1964978.13</v>
      </c>
      <c r="Z116" s="22"/>
    </row>
    <row r="117" spans="1:26" ht="13.5">
      <c r="A117" s="23">
        <v>118</v>
      </c>
      <c r="B117" s="65" t="s">
        <v>153</v>
      </c>
      <c r="C117" s="17">
        <f t="shared" si="6"/>
        <v>854150.56</v>
      </c>
      <c r="D117" s="18">
        <v>831987.9</v>
      </c>
      <c r="E117" s="19">
        <v>22162.66</v>
      </c>
      <c r="F117" s="19">
        <v>17319.24</v>
      </c>
      <c r="G117" s="19">
        <v>5031.29</v>
      </c>
      <c r="H117" s="19">
        <f t="shared" si="7"/>
        <v>22350.53</v>
      </c>
      <c r="I117" s="66">
        <v>23121.31926</v>
      </c>
      <c r="J117" s="19">
        <v>0</v>
      </c>
      <c r="K117" s="19">
        <v>6210.01</v>
      </c>
      <c r="L117" s="19">
        <v>0</v>
      </c>
      <c r="M117" s="19">
        <v>1443.59</v>
      </c>
      <c r="N117" s="19">
        <v>4489.04</v>
      </c>
      <c r="O117" s="19">
        <v>26084.68</v>
      </c>
      <c r="P117" s="19">
        <v>0</v>
      </c>
      <c r="Q117" s="19">
        <f t="shared" si="8"/>
        <v>26084.68</v>
      </c>
      <c r="R117" s="19"/>
      <c r="S117" s="19">
        <f t="shared" si="9"/>
        <v>26084.68</v>
      </c>
      <c r="T117" s="19">
        <v>191510.83</v>
      </c>
      <c r="U117" s="19">
        <v>10463.2</v>
      </c>
      <c r="V117" s="19"/>
      <c r="W117" s="20">
        <f t="shared" si="10"/>
        <v>1139823.7592600002</v>
      </c>
      <c r="X117" s="19"/>
      <c r="Y117" s="21">
        <f t="shared" si="11"/>
        <v>1139823.7592600002</v>
      </c>
      <c r="Z117" s="22"/>
    </row>
    <row r="118" spans="1:26" ht="13.5">
      <c r="A118" s="23">
        <v>119</v>
      </c>
      <c r="B118" s="24" t="s">
        <v>154</v>
      </c>
      <c r="C118" s="17">
        <f t="shared" si="6"/>
        <v>472925.93</v>
      </c>
      <c r="D118" s="18">
        <v>457850.19</v>
      </c>
      <c r="E118" s="19">
        <v>15075.74</v>
      </c>
      <c r="F118" s="19">
        <v>9401.49</v>
      </c>
      <c r="G118" s="19">
        <v>3420.31</v>
      </c>
      <c r="H118" s="19">
        <f t="shared" si="7"/>
        <v>12821.8</v>
      </c>
      <c r="I118" s="19">
        <v>0</v>
      </c>
      <c r="J118" s="25">
        <v>17322.53</v>
      </c>
      <c r="K118" s="25">
        <v>4051.65</v>
      </c>
      <c r="L118" s="19">
        <v>0</v>
      </c>
      <c r="M118" s="19">
        <v>342.43</v>
      </c>
      <c r="N118" s="19">
        <v>0</v>
      </c>
      <c r="O118" s="19">
        <v>17021.07</v>
      </c>
      <c r="P118" s="19">
        <v>0</v>
      </c>
      <c r="Q118" s="19">
        <f t="shared" si="8"/>
        <v>17021.07</v>
      </c>
      <c r="R118" s="19"/>
      <c r="S118" s="19">
        <f t="shared" si="9"/>
        <v>17021.07</v>
      </c>
      <c r="T118" s="19">
        <v>34885.95</v>
      </c>
      <c r="U118" s="19"/>
      <c r="V118" s="19"/>
      <c r="W118" s="20">
        <f t="shared" si="10"/>
        <v>559371.36</v>
      </c>
      <c r="X118" s="19"/>
      <c r="Y118" s="21">
        <f t="shared" si="11"/>
        <v>559371.36</v>
      </c>
      <c r="Z118" s="22"/>
    </row>
    <row r="119" spans="1:26" ht="13.5">
      <c r="A119" s="23">
        <v>120</v>
      </c>
      <c r="B119" s="24" t="s">
        <v>155</v>
      </c>
      <c r="C119" s="17">
        <f t="shared" si="6"/>
        <v>347260.46</v>
      </c>
      <c r="D119" s="18">
        <v>339101.01</v>
      </c>
      <c r="E119" s="19">
        <v>8159.45</v>
      </c>
      <c r="F119" s="19">
        <v>7098.23</v>
      </c>
      <c r="G119" s="19">
        <v>2637.3</v>
      </c>
      <c r="H119" s="19">
        <f t="shared" si="7"/>
        <v>9735.53</v>
      </c>
      <c r="I119" s="19">
        <v>0</v>
      </c>
      <c r="J119" s="25">
        <v>32918.41</v>
      </c>
      <c r="K119" s="25">
        <v>3583.48</v>
      </c>
      <c r="L119" s="19">
        <v>0</v>
      </c>
      <c r="M119" s="19">
        <v>564.86</v>
      </c>
      <c r="N119" s="19">
        <v>1760.09</v>
      </c>
      <c r="O119" s="19">
        <v>14186.64</v>
      </c>
      <c r="P119" s="19">
        <v>0</v>
      </c>
      <c r="Q119" s="19">
        <f t="shared" si="8"/>
        <v>14186.64</v>
      </c>
      <c r="R119" s="19"/>
      <c r="S119" s="19">
        <f t="shared" si="9"/>
        <v>14186.64</v>
      </c>
      <c r="T119" s="19">
        <v>76161.31</v>
      </c>
      <c r="U119" s="19"/>
      <c r="V119" s="19"/>
      <c r="W119" s="20">
        <f t="shared" si="10"/>
        <v>486170.78</v>
      </c>
      <c r="X119" s="19"/>
      <c r="Y119" s="21">
        <f t="shared" si="11"/>
        <v>486170.78</v>
      </c>
      <c r="Z119" s="22"/>
    </row>
    <row r="120" spans="1:26" ht="13.5">
      <c r="A120" s="23">
        <v>121</v>
      </c>
      <c r="B120" s="24" t="s">
        <v>156</v>
      </c>
      <c r="C120" s="17">
        <f t="shared" si="6"/>
        <v>199447.24</v>
      </c>
      <c r="D120" s="18">
        <v>192421.77</v>
      </c>
      <c r="E120" s="19">
        <v>7025.47</v>
      </c>
      <c r="F120" s="19">
        <v>3920.19</v>
      </c>
      <c r="G120" s="19">
        <v>1598.82</v>
      </c>
      <c r="H120" s="19">
        <f t="shared" si="7"/>
        <v>5519.01</v>
      </c>
      <c r="I120" s="19">
        <v>0</v>
      </c>
      <c r="J120" s="19">
        <v>0</v>
      </c>
      <c r="K120" s="19">
        <v>872.088</v>
      </c>
      <c r="L120" s="19">
        <v>0</v>
      </c>
      <c r="M120" s="19">
        <v>260.22</v>
      </c>
      <c r="N120" s="19">
        <v>0</v>
      </c>
      <c r="O120" s="19">
        <v>7478.36</v>
      </c>
      <c r="P120" s="19">
        <v>1598.5898983653012</v>
      </c>
      <c r="Q120" s="19">
        <f t="shared" si="8"/>
        <v>9076.95</v>
      </c>
      <c r="R120" s="19">
        <v>37488.65</v>
      </c>
      <c r="S120" s="19">
        <f t="shared" si="9"/>
        <v>46565.600000000006</v>
      </c>
      <c r="T120" s="19">
        <v>34341.53</v>
      </c>
      <c r="U120" s="19"/>
      <c r="V120" s="19"/>
      <c r="W120" s="20">
        <f t="shared" si="10"/>
        <v>287005.68799999997</v>
      </c>
      <c r="X120" s="19"/>
      <c r="Y120" s="21">
        <f t="shared" si="11"/>
        <v>287005.68799999997</v>
      </c>
      <c r="Z120" s="22"/>
    </row>
    <row r="121" spans="1:26" ht="13.5">
      <c r="A121" s="23">
        <v>122</v>
      </c>
      <c r="B121" s="24" t="s">
        <v>157</v>
      </c>
      <c r="C121" s="17">
        <f t="shared" si="6"/>
        <v>156584.90000000002</v>
      </c>
      <c r="D121" s="18">
        <v>152215.73</v>
      </c>
      <c r="E121" s="19">
        <v>4369.17</v>
      </c>
      <c r="F121" s="19">
        <v>3154.49</v>
      </c>
      <c r="G121" s="19">
        <v>882.52</v>
      </c>
      <c r="H121" s="19">
        <f t="shared" si="7"/>
        <v>4037.01</v>
      </c>
      <c r="I121" s="19">
        <v>0</v>
      </c>
      <c r="J121" s="19">
        <v>0</v>
      </c>
      <c r="K121" s="19">
        <v>0</v>
      </c>
      <c r="L121" s="19">
        <v>0</v>
      </c>
      <c r="M121" s="19">
        <v>89.29</v>
      </c>
      <c r="N121" s="19">
        <v>0</v>
      </c>
      <c r="O121" s="19">
        <v>4228.18</v>
      </c>
      <c r="P121" s="19">
        <v>0</v>
      </c>
      <c r="Q121" s="19">
        <f t="shared" si="8"/>
        <v>4228.18</v>
      </c>
      <c r="R121" s="19">
        <v>15660.11</v>
      </c>
      <c r="S121" s="19">
        <f t="shared" si="9"/>
        <v>19888.29</v>
      </c>
      <c r="T121" s="19">
        <v>5201.26</v>
      </c>
      <c r="U121" s="19"/>
      <c r="V121" s="19"/>
      <c r="W121" s="20">
        <f t="shared" si="10"/>
        <v>185800.75000000003</v>
      </c>
      <c r="X121" s="19"/>
      <c r="Y121" s="21">
        <f t="shared" si="11"/>
        <v>185800.75000000003</v>
      </c>
      <c r="Z121" s="22"/>
    </row>
    <row r="122" spans="1:26" ht="13.5">
      <c r="A122" s="23">
        <v>123</v>
      </c>
      <c r="B122" s="24" t="s">
        <v>158</v>
      </c>
      <c r="C122" s="17">
        <f t="shared" si="6"/>
        <v>2718127.2600000002</v>
      </c>
      <c r="D122" s="18">
        <v>2605744.33</v>
      </c>
      <c r="E122" s="19">
        <v>112382.93</v>
      </c>
      <c r="F122" s="19">
        <v>52311.33</v>
      </c>
      <c r="G122" s="19">
        <v>22051.19</v>
      </c>
      <c r="H122" s="19">
        <f t="shared" si="7"/>
        <v>74362.52</v>
      </c>
      <c r="I122" s="19">
        <v>0</v>
      </c>
      <c r="J122" s="19">
        <v>0</v>
      </c>
      <c r="K122" s="19">
        <v>5365.42</v>
      </c>
      <c r="L122" s="19">
        <v>14460.79</v>
      </c>
      <c r="M122" s="19">
        <v>3068.64</v>
      </c>
      <c r="N122" s="19">
        <v>0</v>
      </c>
      <c r="O122" s="19">
        <v>144799.85</v>
      </c>
      <c r="P122" s="19">
        <v>20735.126864172467</v>
      </c>
      <c r="Q122" s="19">
        <f t="shared" si="8"/>
        <v>165534.98</v>
      </c>
      <c r="R122" s="19"/>
      <c r="S122" s="19">
        <f t="shared" si="9"/>
        <v>165534.98</v>
      </c>
      <c r="T122" s="19">
        <v>232789.67</v>
      </c>
      <c r="U122" s="19">
        <v>312573.95</v>
      </c>
      <c r="V122" s="19"/>
      <c r="W122" s="20">
        <f t="shared" si="10"/>
        <v>3526283.2300000004</v>
      </c>
      <c r="X122" s="19">
        <v>28000</v>
      </c>
      <c r="Y122" s="21">
        <f t="shared" si="11"/>
        <v>3554283.2300000004</v>
      </c>
      <c r="Z122" s="22"/>
    </row>
    <row r="123" spans="1:26" ht="13.5">
      <c r="A123" s="23">
        <v>124</v>
      </c>
      <c r="B123" s="24" t="s">
        <v>159</v>
      </c>
      <c r="C123" s="17">
        <f t="shared" si="6"/>
        <v>811350.8500000001</v>
      </c>
      <c r="D123" s="18">
        <v>779022.04</v>
      </c>
      <c r="E123" s="19">
        <v>32328.81</v>
      </c>
      <c r="F123" s="19">
        <v>15696.24</v>
      </c>
      <c r="G123" s="19">
        <v>5651.38</v>
      </c>
      <c r="H123" s="19">
        <f t="shared" si="7"/>
        <v>21347.62</v>
      </c>
      <c r="I123" s="19">
        <v>0</v>
      </c>
      <c r="J123" s="25">
        <v>52001.62</v>
      </c>
      <c r="K123" s="25">
        <v>2391.5</v>
      </c>
      <c r="L123" s="19">
        <v>0</v>
      </c>
      <c r="M123" s="19">
        <v>944.62</v>
      </c>
      <c r="N123" s="19">
        <v>2415.99</v>
      </c>
      <c r="O123" s="19">
        <v>27260.38</v>
      </c>
      <c r="P123" s="19">
        <v>0</v>
      </c>
      <c r="Q123" s="19">
        <f t="shared" si="8"/>
        <v>27260.38</v>
      </c>
      <c r="R123" s="19"/>
      <c r="S123" s="19">
        <f t="shared" si="9"/>
        <v>27260.38</v>
      </c>
      <c r="T123" s="19">
        <v>175218.22</v>
      </c>
      <c r="U123" s="19"/>
      <c r="V123" s="19"/>
      <c r="W123" s="20">
        <f t="shared" si="10"/>
        <v>1092930.8</v>
      </c>
      <c r="X123" s="19"/>
      <c r="Y123" s="21">
        <f t="shared" si="11"/>
        <v>1092930.8</v>
      </c>
      <c r="Z123" s="22"/>
    </row>
    <row r="124" spans="1:26" ht="13.5">
      <c r="A124" s="23">
        <v>125</v>
      </c>
      <c r="B124" s="24" t="s">
        <v>160</v>
      </c>
      <c r="C124" s="17">
        <f t="shared" si="6"/>
        <v>215880.56</v>
      </c>
      <c r="D124" s="18">
        <v>208499.15</v>
      </c>
      <c r="E124" s="19">
        <v>7381.41</v>
      </c>
      <c r="F124" s="19">
        <v>4258.12</v>
      </c>
      <c r="G124" s="19">
        <v>1281.71</v>
      </c>
      <c r="H124" s="19">
        <f t="shared" si="7"/>
        <v>5539.83</v>
      </c>
      <c r="I124" s="19">
        <v>0</v>
      </c>
      <c r="J124" s="19">
        <v>0</v>
      </c>
      <c r="K124" s="19">
        <v>0</v>
      </c>
      <c r="L124" s="19">
        <v>0</v>
      </c>
      <c r="M124" s="19">
        <v>166.19</v>
      </c>
      <c r="N124" s="19">
        <v>55.26</v>
      </c>
      <c r="O124" s="19">
        <v>6765.5</v>
      </c>
      <c r="P124" s="19">
        <v>0</v>
      </c>
      <c r="Q124" s="19">
        <f t="shared" si="8"/>
        <v>6765.5</v>
      </c>
      <c r="R124" s="19"/>
      <c r="S124" s="19">
        <f t="shared" si="9"/>
        <v>6765.5</v>
      </c>
      <c r="T124" s="19">
        <v>4719.37</v>
      </c>
      <c r="U124" s="19">
        <v>354.36</v>
      </c>
      <c r="V124" s="19"/>
      <c r="W124" s="20">
        <f t="shared" si="10"/>
        <v>233481.07</v>
      </c>
      <c r="X124" s="19"/>
      <c r="Y124" s="21">
        <f t="shared" si="11"/>
        <v>233481.07</v>
      </c>
      <c r="Z124" s="22"/>
    </row>
    <row r="125" spans="1:26" ht="13.5">
      <c r="A125" s="23">
        <v>126</v>
      </c>
      <c r="B125" s="24" t="s">
        <v>161</v>
      </c>
      <c r="C125" s="17">
        <f t="shared" si="6"/>
        <v>304788.25</v>
      </c>
      <c r="D125" s="18">
        <v>292513.21</v>
      </c>
      <c r="E125" s="19">
        <v>12275.04</v>
      </c>
      <c r="F125" s="19">
        <v>5887.63</v>
      </c>
      <c r="G125" s="19">
        <v>2614.3</v>
      </c>
      <c r="H125" s="19">
        <f t="shared" si="7"/>
        <v>8501.93</v>
      </c>
      <c r="I125" s="19">
        <v>0</v>
      </c>
      <c r="J125" s="19">
        <v>0</v>
      </c>
      <c r="K125" s="19">
        <v>3526.04</v>
      </c>
      <c r="L125" s="19">
        <v>0</v>
      </c>
      <c r="M125" s="19">
        <v>364.26</v>
      </c>
      <c r="N125" s="19">
        <v>0</v>
      </c>
      <c r="O125" s="19">
        <v>20526.25</v>
      </c>
      <c r="P125" s="19">
        <v>2368.866689714031</v>
      </c>
      <c r="Q125" s="19">
        <f t="shared" si="8"/>
        <v>22895.12</v>
      </c>
      <c r="R125" s="19"/>
      <c r="S125" s="19">
        <f t="shared" si="9"/>
        <v>22895.12</v>
      </c>
      <c r="T125" s="19">
        <v>13725.37</v>
      </c>
      <c r="U125" s="19">
        <v>1655.54</v>
      </c>
      <c r="V125" s="19"/>
      <c r="W125" s="20">
        <f t="shared" si="10"/>
        <v>355456.51</v>
      </c>
      <c r="X125" s="19"/>
      <c r="Y125" s="21">
        <f t="shared" si="11"/>
        <v>355456.51</v>
      </c>
      <c r="Z125" s="22"/>
    </row>
    <row r="126" spans="1:26" ht="13.5">
      <c r="A126" s="23">
        <v>127</v>
      </c>
      <c r="B126" s="24" t="s">
        <v>162</v>
      </c>
      <c r="C126" s="17">
        <f t="shared" si="6"/>
        <v>482548.06</v>
      </c>
      <c r="D126" s="18">
        <v>461669.46</v>
      </c>
      <c r="E126" s="19">
        <v>20878.6</v>
      </c>
      <c r="F126" s="19">
        <v>9224.71</v>
      </c>
      <c r="G126" s="19">
        <v>3390.44</v>
      </c>
      <c r="H126" s="19">
        <f t="shared" si="7"/>
        <v>12615.15</v>
      </c>
      <c r="I126" s="19">
        <v>0</v>
      </c>
      <c r="J126" s="19">
        <v>0</v>
      </c>
      <c r="K126" s="19">
        <v>2316.59</v>
      </c>
      <c r="L126" s="19">
        <v>0</v>
      </c>
      <c r="M126" s="19">
        <v>464.06</v>
      </c>
      <c r="N126" s="19">
        <v>0</v>
      </c>
      <c r="O126" s="19">
        <v>16947.47</v>
      </c>
      <c r="P126" s="19">
        <v>0</v>
      </c>
      <c r="Q126" s="19">
        <f t="shared" si="8"/>
        <v>16947.47</v>
      </c>
      <c r="R126" s="19"/>
      <c r="S126" s="19">
        <f t="shared" si="9"/>
        <v>16947.47</v>
      </c>
      <c r="T126" s="19">
        <v>21925.86</v>
      </c>
      <c r="U126" s="19"/>
      <c r="V126" s="19"/>
      <c r="W126" s="20">
        <f t="shared" si="10"/>
        <v>536817.19</v>
      </c>
      <c r="X126" s="19"/>
      <c r="Y126" s="21">
        <f t="shared" si="11"/>
        <v>536817.19</v>
      </c>
      <c r="Z126" s="22"/>
    </row>
    <row r="127" spans="1:26" ht="13.5">
      <c r="A127" s="23">
        <v>128</v>
      </c>
      <c r="B127" s="24" t="s">
        <v>163</v>
      </c>
      <c r="C127" s="17">
        <f t="shared" si="6"/>
        <v>351011.18000000005</v>
      </c>
      <c r="D127" s="18">
        <v>334766.65</v>
      </c>
      <c r="E127" s="19">
        <v>16244.53</v>
      </c>
      <c r="F127" s="19">
        <v>6639.37</v>
      </c>
      <c r="G127" s="19">
        <v>2677.83</v>
      </c>
      <c r="H127" s="19">
        <f t="shared" si="7"/>
        <v>9317.2</v>
      </c>
      <c r="I127" s="19">
        <v>0</v>
      </c>
      <c r="J127" s="19">
        <v>0</v>
      </c>
      <c r="K127" s="19">
        <v>2731.47</v>
      </c>
      <c r="L127" s="19">
        <v>0</v>
      </c>
      <c r="M127" s="19">
        <v>293.13</v>
      </c>
      <c r="N127" s="19">
        <v>299.55</v>
      </c>
      <c r="O127" s="19">
        <v>16583.17</v>
      </c>
      <c r="P127" s="19">
        <v>0</v>
      </c>
      <c r="Q127" s="19">
        <f t="shared" si="8"/>
        <v>16583.17</v>
      </c>
      <c r="R127" s="19"/>
      <c r="S127" s="19">
        <f t="shared" si="9"/>
        <v>16583.17</v>
      </c>
      <c r="T127" s="19">
        <v>15268.3</v>
      </c>
      <c r="U127" s="19"/>
      <c r="V127" s="19"/>
      <c r="W127" s="20">
        <f t="shared" si="10"/>
        <v>395504.00000000006</v>
      </c>
      <c r="X127" s="19"/>
      <c r="Y127" s="21">
        <f t="shared" si="11"/>
        <v>395504.00000000006</v>
      </c>
      <c r="Z127" s="22"/>
    </row>
    <row r="128" spans="1:26" ht="13.5">
      <c r="A128" s="23">
        <v>129</v>
      </c>
      <c r="B128" s="24" t="s">
        <v>164</v>
      </c>
      <c r="C128" s="17">
        <f t="shared" si="6"/>
        <v>233670.5</v>
      </c>
      <c r="D128" s="18">
        <v>225350.33</v>
      </c>
      <c r="E128" s="19">
        <v>8320.17</v>
      </c>
      <c r="F128" s="19">
        <v>4586.88</v>
      </c>
      <c r="G128" s="19">
        <v>1876.23</v>
      </c>
      <c r="H128" s="19">
        <f t="shared" si="7"/>
        <v>6463.11</v>
      </c>
      <c r="I128" s="19">
        <v>0</v>
      </c>
      <c r="J128" s="19">
        <v>0</v>
      </c>
      <c r="K128" s="19">
        <v>3272.73</v>
      </c>
      <c r="L128" s="19">
        <v>0</v>
      </c>
      <c r="M128" s="19">
        <v>215.74</v>
      </c>
      <c r="N128" s="19">
        <v>1880.94</v>
      </c>
      <c r="O128" s="19">
        <v>12547.64</v>
      </c>
      <c r="P128" s="19">
        <v>0</v>
      </c>
      <c r="Q128" s="19">
        <f t="shared" si="8"/>
        <v>12547.64</v>
      </c>
      <c r="R128" s="19"/>
      <c r="S128" s="19">
        <f t="shared" si="9"/>
        <v>12547.64</v>
      </c>
      <c r="T128" s="19">
        <v>12285.79</v>
      </c>
      <c r="U128" s="19"/>
      <c r="V128" s="19"/>
      <c r="W128" s="20">
        <f t="shared" si="10"/>
        <v>270336.45</v>
      </c>
      <c r="X128" s="19"/>
      <c r="Y128" s="21">
        <f t="shared" si="11"/>
        <v>270336.45</v>
      </c>
      <c r="Z128" s="22"/>
    </row>
    <row r="129" spans="1:26" ht="13.5">
      <c r="A129" s="23">
        <v>130</v>
      </c>
      <c r="B129" s="24" t="s">
        <v>165</v>
      </c>
      <c r="C129" s="17">
        <f t="shared" si="6"/>
        <v>256944.44</v>
      </c>
      <c r="D129" s="18">
        <v>246350.2</v>
      </c>
      <c r="E129" s="19">
        <v>10594.24</v>
      </c>
      <c r="F129" s="19">
        <v>4946.95</v>
      </c>
      <c r="G129" s="19">
        <v>1686.8</v>
      </c>
      <c r="H129" s="19">
        <f t="shared" si="7"/>
        <v>6633.75</v>
      </c>
      <c r="I129" s="19">
        <v>0</v>
      </c>
      <c r="J129" s="19">
        <v>0</v>
      </c>
      <c r="K129" s="19">
        <v>2968.87</v>
      </c>
      <c r="L129" s="19">
        <v>0</v>
      </c>
      <c r="M129" s="19">
        <v>183.54</v>
      </c>
      <c r="N129" s="19">
        <v>0</v>
      </c>
      <c r="O129" s="19">
        <v>8440</v>
      </c>
      <c r="P129" s="19">
        <v>0</v>
      </c>
      <c r="Q129" s="19">
        <f t="shared" si="8"/>
        <v>8440</v>
      </c>
      <c r="R129" s="19">
        <v>21860.53</v>
      </c>
      <c r="S129" s="19">
        <f t="shared" si="9"/>
        <v>30300.53</v>
      </c>
      <c r="T129" s="19">
        <v>12969.18</v>
      </c>
      <c r="U129" s="19"/>
      <c r="V129" s="19"/>
      <c r="W129" s="20">
        <f t="shared" si="10"/>
        <v>310000.31</v>
      </c>
      <c r="X129" s="19"/>
      <c r="Y129" s="21">
        <f t="shared" si="11"/>
        <v>310000.31</v>
      </c>
      <c r="Z129" s="22"/>
    </row>
    <row r="130" spans="1:26" ht="13.5">
      <c r="A130" s="23">
        <v>131</v>
      </c>
      <c r="B130" s="24" t="s">
        <v>166</v>
      </c>
      <c r="C130" s="17">
        <f t="shared" si="6"/>
        <v>251212.94</v>
      </c>
      <c r="D130" s="18">
        <v>240844.24</v>
      </c>
      <c r="E130" s="19">
        <v>10368.7</v>
      </c>
      <c r="F130" s="19">
        <v>4835.88</v>
      </c>
      <c r="G130" s="19">
        <v>1813.54</v>
      </c>
      <c r="H130" s="19">
        <f t="shared" si="7"/>
        <v>6649.42</v>
      </c>
      <c r="I130" s="19">
        <v>0</v>
      </c>
      <c r="J130" s="19">
        <v>0</v>
      </c>
      <c r="K130" s="19">
        <v>21923.96</v>
      </c>
      <c r="L130" s="19">
        <v>12394.97</v>
      </c>
      <c r="M130" s="19">
        <v>517.92</v>
      </c>
      <c r="N130" s="19">
        <v>1691.4</v>
      </c>
      <c r="O130" s="19">
        <v>8747.72</v>
      </c>
      <c r="P130" s="19">
        <v>0</v>
      </c>
      <c r="Q130" s="19">
        <f t="shared" si="8"/>
        <v>8747.72</v>
      </c>
      <c r="R130" s="19"/>
      <c r="S130" s="19">
        <f t="shared" si="9"/>
        <v>8747.72</v>
      </c>
      <c r="T130" s="19">
        <v>39800.09</v>
      </c>
      <c r="U130" s="19"/>
      <c r="V130" s="19"/>
      <c r="W130" s="20">
        <f t="shared" si="10"/>
        <v>342938.42</v>
      </c>
      <c r="X130" s="19"/>
      <c r="Y130" s="21">
        <f t="shared" si="11"/>
        <v>342938.42</v>
      </c>
      <c r="Z130" s="22"/>
    </row>
    <row r="131" spans="1:26" ht="13.5">
      <c r="A131" s="23">
        <v>132</v>
      </c>
      <c r="B131" s="24" t="s">
        <v>167</v>
      </c>
      <c r="C131" s="17">
        <f aca="true" t="shared" si="12" ref="C131:C194">+D131+E131</f>
        <v>196794.12000000002</v>
      </c>
      <c r="D131" s="18">
        <v>190028.95</v>
      </c>
      <c r="E131" s="19">
        <v>6765.17</v>
      </c>
      <c r="F131" s="19">
        <v>3879.21</v>
      </c>
      <c r="G131" s="19">
        <v>1190.87</v>
      </c>
      <c r="H131" s="19">
        <f aca="true" t="shared" si="13" ref="H131:H194">ROUND(F131+G131,2)</f>
        <v>5070.08</v>
      </c>
      <c r="I131" s="19">
        <v>0</v>
      </c>
      <c r="J131" s="19">
        <v>0</v>
      </c>
      <c r="K131" s="19">
        <v>0</v>
      </c>
      <c r="L131" s="19">
        <v>0</v>
      </c>
      <c r="M131" s="19">
        <v>178.73</v>
      </c>
      <c r="N131" s="19">
        <v>0</v>
      </c>
      <c r="O131" s="19">
        <v>6495.22</v>
      </c>
      <c r="P131" s="19">
        <v>0</v>
      </c>
      <c r="Q131" s="19">
        <f aca="true" t="shared" si="14" ref="Q131:Q194">ROUND(O131+P131,2)</f>
        <v>6495.22</v>
      </c>
      <c r="R131" s="19">
        <v>18164.86</v>
      </c>
      <c r="S131" s="19">
        <f aca="true" t="shared" si="15" ref="S131:S194">+R131+Q131</f>
        <v>24660.08</v>
      </c>
      <c r="T131" s="19">
        <v>14690.37</v>
      </c>
      <c r="U131" s="19"/>
      <c r="V131" s="19"/>
      <c r="W131" s="20">
        <f aca="true" t="shared" si="16" ref="W131:W194">+V131+U131+T131+S131+N131+M131+L131+K131+J131+I131+H131+C131</f>
        <v>241393.38000000003</v>
      </c>
      <c r="X131" s="19"/>
      <c r="Y131" s="21">
        <f aca="true" t="shared" si="17" ref="Y131:Y194">+W131+X131</f>
        <v>241393.38000000003</v>
      </c>
      <c r="Z131" s="22"/>
    </row>
    <row r="132" spans="1:26" ht="13.5">
      <c r="A132" s="23">
        <v>133</v>
      </c>
      <c r="B132" s="65" t="s">
        <v>168</v>
      </c>
      <c r="C132" s="17">
        <f t="shared" si="12"/>
        <v>112526.42</v>
      </c>
      <c r="D132" s="18">
        <v>107973.9</v>
      </c>
      <c r="E132" s="19">
        <v>4552.52</v>
      </c>
      <c r="F132" s="19">
        <v>2172.31</v>
      </c>
      <c r="G132" s="19">
        <v>542.59</v>
      </c>
      <c r="H132" s="19">
        <f t="shared" si="13"/>
        <v>2714.9</v>
      </c>
      <c r="I132" s="66">
        <v>33718.65354</v>
      </c>
      <c r="J132" s="19">
        <v>0</v>
      </c>
      <c r="K132" s="19">
        <v>0</v>
      </c>
      <c r="L132" s="19">
        <v>0</v>
      </c>
      <c r="M132" s="19">
        <v>210.68</v>
      </c>
      <c r="N132" s="19">
        <v>0</v>
      </c>
      <c r="O132" s="19">
        <v>4135.09</v>
      </c>
      <c r="P132" s="19">
        <v>0</v>
      </c>
      <c r="Q132" s="19">
        <f t="shared" si="14"/>
        <v>4135.09</v>
      </c>
      <c r="R132" s="19"/>
      <c r="S132" s="19">
        <f t="shared" si="15"/>
        <v>4135.09</v>
      </c>
      <c r="T132" s="19">
        <v>2615.36</v>
      </c>
      <c r="U132" s="19"/>
      <c r="V132" s="19"/>
      <c r="W132" s="20">
        <f t="shared" si="16"/>
        <v>155921.10354</v>
      </c>
      <c r="X132" s="19"/>
      <c r="Y132" s="21">
        <f t="shared" si="17"/>
        <v>155921.10354</v>
      </c>
      <c r="Z132" s="22"/>
    </row>
    <row r="133" spans="1:26" ht="13.5">
      <c r="A133" s="23">
        <v>134</v>
      </c>
      <c r="B133" s="24" t="s">
        <v>169</v>
      </c>
      <c r="C133" s="17">
        <f t="shared" si="12"/>
        <v>180921.27</v>
      </c>
      <c r="D133" s="18">
        <v>175365.12</v>
      </c>
      <c r="E133" s="19">
        <v>5556.15</v>
      </c>
      <c r="F133" s="19">
        <v>3610.75</v>
      </c>
      <c r="G133" s="19">
        <v>1409.93</v>
      </c>
      <c r="H133" s="19">
        <f t="shared" si="13"/>
        <v>5020.68</v>
      </c>
      <c r="I133" s="19">
        <v>0</v>
      </c>
      <c r="J133" s="19">
        <v>0</v>
      </c>
      <c r="K133" s="19">
        <v>3431.62</v>
      </c>
      <c r="L133" s="19">
        <v>0</v>
      </c>
      <c r="M133" s="19">
        <v>252.85</v>
      </c>
      <c r="N133" s="19">
        <v>0</v>
      </c>
      <c r="O133" s="19">
        <v>6991.19</v>
      </c>
      <c r="P133" s="19">
        <v>1425.258564343119</v>
      </c>
      <c r="Q133" s="19">
        <f t="shared" si="14"/>
        <v>8416.45</v>
      </c>
      <c r="R133" s="19"/>
      <c r="S133" s="19">
        <f t="shared" si="15"/>
        <v>8416.45</v>
      </c>
      <c r="T133" s="19">
        <v>28684.7</v>
      </c>
      <c r="U133" s="19"/>
      <c r="V133" s="19"/>
      <c r="W133" s="20">
        <f t="shared" si="16"/>
        <v>226727.57</v>
      </c>
      <c r="X133" s="19"/>
      <c r="Y133" s="21">
        <f t="shared" si="17"/>
        <v>226727.57</v>
      </c>
      <c r="Z133" s="22"/>
    </row>
    <row r="134" spans="1:26" ht="13.5">
      <c r="A134" s="23">
        <v>135</v>
      </c>
      <c r="B134" s="24" t="s">
        <v>170</v>
      </c>
      <c r="C134" s="17">
        <f t="shared" si="12"/>
        <v>324895.10000000003</v>
      </c>
      <c r="D134" s="18">
        <v>312718.08</v>
      </c>
      <c r="E134" s="19">
        <v>12177.02</v>
      </c>
      <c r="F134" s="19">
        <v>6336.83</v>
      </c>
      <c r="G134" s="19">
        <v>2370.46</v>
      </c>
      <c r="H134" s="19">
        <f t="shared" si="13"/>
        <v>8707.29</v>
      </c>
      <c r="I134" s="19">
        <v>0</v>
      </c>
      <c r="J134" s="19">
        <v>0</v>
      </c>
      <c r="K134" s="19">
        <v>2246.15</v>
      </c>
      <c r="L134" s="19">
        <v>0</v>
      </c>
      <c r="M134" s="19">
        <v>250.61</v>
      </c>
      <c r="N134" s="19">
        <v>0</v>
      </c>
      <c r="O134" s="19">
        <v>12717.61</v>
      </c>
      <c r="P134" s="19">
        <v>0</v>
      </c>
      <c r="Q134" s="19">
        <f t="shared" si="14"/>
        <v>12717.61</v>
      </c>
      <c r="R134" s="19"/>
      <c r="S134" s="19">
        <f t="shared" si="15"/>
        <v>12717.61</v>
      </c>
      <c r="T134" s="19">
        <v>19289.15</v>
      </c>
      <c r="U134" s="19">
        <v>2893.78</v>
      </c>
      <c r="V134" s="19"/>
      <c r="W134" s="20">
        <f t="shared" si="16"/>
        <v>370999.69000000006</v>
      </c>
      <c r="X134" s="19"/>
      <c r="Y134" s="21">
        <f t="shared" si="17"/>
        <v>370999.69000000006</v>
      </c>
      <c r="Z134" s="22"/>
    </row>
    <row r="135" spans="1:26" ht="13.5">
      <c r="A135" s="23">
        <v>136</v>
      </c>
      <c r="B135" s="24" t="s">
        <v>171</v>
      </c>
      <c r="C135" s="17">
        <f t="shared" si="12"/>
        <v>794652.45</v>
      </c>
      <c r="D135" s="18">
        <v>768738.45</v>
      </c>
      <c r="E135" s="19">
        <v>25914</v>
      </c>
      <c r="F135" s="19">
        <v>15758.22</v>
      </c>
      <c r="G135" s="19">
        <v>4849.63</v>
      </c>
      <c r="H135" s="19">
        <f t="shared" si="13"/>
        <v>20607.85</v>
      </c>
      <c r="I135" s="19">
        <v>0</v>
      </c>
      <c r="J135" s="19">
        <v>0</v>
      </c>
      <c r="K135" s="19">
        <v>2482.57</v>
      </c>
      <c r="L135" s="19">
        <v>0</v>
      </c>
      <c r="M135" s="19">
        <v>600.66</v>
      </c>
      <c r="N135" s="19">
        <v>2425.28</v>
      </c>
      <c r="O135" s="19">
        <v>26639.56</v>
      </c>
      <c r="P135" s="19">
        <v>0</v>
      </c>
      <c r="Q135" s="19">
        <f t="shared" si="14"/>
        <v>26639.56</v>
      </c>
      <c r="R135" s="19"/>
      <c r="S135" s="19">
        <f t="shared" si="15"/>
        <v>26639.56</v>
      </c>
      <c r="T135" s="19">
        <v>87811.18</v>
      </c>
      <c r="U135" s="19"/>
      <c r="V135" s="19"/>
      <c r="W135" s="20">
        <f t="shared" si="16"/>
        <v>935219.5499999999</v>
      </c>
      <c r="X135" s="19"/>
      <c r="Y135" s="21">
        <f t="shared" si="17"/>
        <v>935219.5499999999</v>
      </c>
      <c r="Z135" s="22"/>
    </row>
    <row r="136" spans="1:26" ht="13.5">
      <c r="A136" s="23">
        <v>137</v>
      </c>
      <c r="B136" s="24" t="s">
        <v>172</v>
      </c>
      <c r="C136" s="17">
        <f t="shared" si="12"/>
        <v>271250.08999999997</v>
      </c>
      <c r="D136" s="18">
        <v>262601.92</v>
      </c>
      <c r="E136" s="19">
        <v>8648.17</v>
      </c>
      <c r="F136" s="19">
        <v>5392.2</v>
      </c>
      <c r="G136" s="19">
        <v>1892.6</v>
      </c>
      <c r="H136" s="19">
        <f t="shared" si="13"/>
        <v>7284.8</v>
      </c>
      <c r="I136" s="19">
        <v>0</v>
      </c>
      <c r="J136" s="19">
        <v>0</v>
      </c>
      <c r="K136" s="19">
        <v>3329.3</v>
      </c>
      <c r="L136" s="19">
        <v>0</v>
      </c>
      <c r="M136" s="19">
        <v>317.39</v>
      </c>
      <c r="N136" s="19">
        <v>0</v>
      </c>
      <c r="O136" s="19">
        <v>10920.02</v>
      </c>
      <c r="P136" s="19">
        <v>0</v>
      </c>
      <c r="Q136" s="19">
        <f t="shared" si="14"/>
        <v>10920.02</v>
      </c>
      <c r="R136" s="19"/>
      <c r="S136" s="19">
        <f t="shared" si="15"/>
        <v>10920.02</v>
      </c>
      <c r="T136" s="19">
        <v>30413.8</v>
      </c>
      <c r="U136" s="19">
        <v>143394.36</v>
      </c>
      <c r="V136" s="19"/>
      <c r="W136" s="20">
        <f t="shared" si="16"/>
        <v>466909.7599999999</v>
      </c>
      <c r="X136" s="19"/>
      <c r="Y136" s="21">
        <f t="shared" si="17"/>
        <v>466909.7599999999</v>
      </c>
      <c r="Z136" s="22"/>
    </row>
    <row r="137" spans="1:26" ht="13.5">
      <c r="A137" s="23">
        <v>138</v>
      </c>
      <c r="B137" s="24" t="s">
        <v>173</v>
      </c>
      <c r="C137" s="17">
        <f t="shared" si="12"/>
        <v>96840.56</v>
      </c>
      <c r="D137" s="18">
        <v>93942.88</v>
      </c>
      <c r="E137" s="19">
        <v>2897.68</v>
      </c>
      <c r="F137" s="19">
        <v>1937.81</v>
      </c>
      <c r="G137" s="19">
        <v>843.15</v>
      </c>
      <c r="H137" s="19">
        <f t="shared" si="13"/>
        <v>2780.96</v>
      </c>
      <c r="I137" s="19">
        <v>0</v>
      </c>
      <c r="J137" s="19">
        <v>0</v>
      </c>
      <c r="K137" s="19">
        <v>0</v>
      </c>
      <c r="L137" s="19">
        <v>0</v>
      </c>
      <c r="M137" s="19">
        <v>89.29</v>
      </c>
      <c r="N137" s="19">
        <v>0</v>
      </c>
      <c r="O137" s="19">
        <v>6301.86</v>
      </c>
      <c r="P137" s="19">
        <v>820.6838878487636</v>
      </c>
      <c r="Q137" s="19">
        <f t="shared" si="14"/>
        <v>7122.54</v>
      </c>
      <c r="R137" s="19">
        <v>12141.32</v>
      </c>
      <c r="S137" s="19">
        <f t="shared" si="15"/>
        <v>19263.86</v>
      </c>
      <c r="T137" s="19">
        <v>6833.51</v>
      </c>
      <c r="U137" s="19"/>
      <c r="V137" s="19"/>
      <c r="W137" s="20">
        <f t="shared" si="16"/>
        <v>125808.18</v>
      </c>
      <c r="X137" s="19"/>
      <c r="Y137" s="21">
        <f t="shared" si="17"/>
        <v>125808.18</v>
      </c>
      <c r="Z137" s="22"/>
    </row>
    <row r="138" spans="1:26" ht="13.5">
      <c r="A138" s="23">
        <v>139</v>
      </c>
      <c r="B138" s="24" t="s">
        <v>174</v>
      </c>
      <c r="C138" s="17">
        <f t="shared" si="12"/>
        <v>5914297.9399999995</v>
      </c>
      <c r="D138" s="18">
        <v>5740481.43</v>
      </c>
      <c r="E138" s="19">
        <v>173816.51</v>
      </c>
      <c r="F138" s="19">
        <v>118558.32</v>
      </c>
      <c r="G138" s="19">
        <v>58126.35</v>
      </c>
      <c r="H138" s="19">
        <f t="shared" si="13"/>
        <v>176684.67</v>
      </c>
      <c r="I138" s="19">
        <v>0</v>
      </c>
      <c r="J138" s="25">
        <v>44937.61</v>
      </c>
      <c r="K138" s="25">
        <v>5625.2</v>
      </c>
      <c r="L138" s="19">
        <v>28921.59</v>
      </c>
      <c r="M138" s="19">
        <v>5601.78</v>
      </c>
      <c r="N138" s="19">
        <v>3772.72</v>
      </c>
      <c r="O138" s="19">
        <v>525134.29</v>
      </c>
      <c r="P138" s="19">
        <v>53874.68896198918</v>
      </c>
      <c r="Q138" s="19">
        <f t="shared" si="14"/>
        <v>579008.98</v>
      </c>
      <c r="R138" s="19"/>
      <c r="S138" s="19">
        <f t="shared" si="15"/>
        <v>579008.98</v>
      </c>
      <c r="T138" s="19">
        <v>479057.64</v>
      </c>
      <c r="U138" s="19">
        <v>624452.67</v>
      </c>
      <c r="V138" s="19"/>
      <c r="W138" s="20">
        <f t="shared" si="16"/>
        <v>7862360.8</v>
      </c>
      <c r="X138" s="19"/>
      <c r="Y138" s="21">
        <f t="shared" si="17"/>
        <v>7862360.8</v>
      </c>
      <c r="Z138" s="22"/>
    </row>
    <row r="139" spans="1:26" ht="13.5">
      <c r="A139" s="23">
        <v>140</v>
      </c>
      <c r="B139" s="24" t="s">
        <v>175</v>
      </c>
      <c r="C139" s="17">
        <f t="shared" si="12"/>
        <v>480956.88999999996</v>
      </c>
      <c r="D139" s="18">
        <v>460765.54</v>
      </c>
      <c r="E139" s="19">
        <v>20191.35</v>
      </c>
      <c r="F139" s="19">
        <v>9235.71</v>
      </c>
      <c r="G139" s="19">
        <v>2870.47</v>
      </c>
      <c r="H139" s="19">
        <f t="shared" si="13"/>
        <v>12106.18</v>
      </c>
      <c r="I139" s="19">
        <v>0</v>
      </c>
      <c r="J139" s="19">
        <v>0</v>
      </c>
      <c r="K139" s="19">
        <v>10660.58</v>
      </c>
      <c r="L139" s="19">
        <v>0</v>
      </c>
      <c r="M139" s="19">
        <v>434.14</v>
      </c>
      <c r="N139" s="19">
        <v>1805.53</v>
      </c>
      <c r="O139" s="19">
        <v>15256.32</v>
      </c>
      <c r="P139" s="19">
        <v>0</v>
      </c>
      <c r="Q139" s="19">
        <f t="shared" si="14"/>
        <v>15256.32</v>
      </c>
      <c r="R139" s="19"/>
      <c r="S139" s="19">
        <f t="shared" si="15"/>
        <v>15256.32</v>
      </c>
      <c r="T139" s="19">
        <v>42402.13</v>
      </c>
      <c r="U139" s="19"/>
      <c r="V139" s="19"/>
      <c r="W139" s="20">
        <f t="shared" si="16"/>
        <v>563621.77</v>
      </c>
      <c r="X139" s="19"/>
      <c r="Y139" s="21">
        <f t="shared" si="17"/>
        <v>563621.77</v>
      </c>
      <c r="Z139" s="22"/>
    </row>
    <row r="140" spans="1:26" ht="13.5">
      <c r="A140" s="23">
        <v>141</v>
      </c>
      <c r="B140" s="24" t="s">
        <v>176</v>
      </c>
      <c r="C140" s="17">
        <f t="shared" si="12"/>
        <v>217083.66999999998</v>
      </c>
      <c r="D140" s="18">
        <v>211902.37</v>
      </c>
      <c r="E140" s="19">
        <v>5181.3</v>
      </c>
      <c r="F140" s="19">
        <v>4431.94</v>
      </c>
      <c r="G140" s="19">
        <v>1759.59</v>
      </c>
      <c r="H140" s="19">
        <f t="shared" si="13"/>
        <v>6191.53</v>
      </c>
      <c r="I140" s="19">
        <v>0</v>
      </c>
      <c r="J140" s="25">
        <v>17586.99</v>
      </c>
      <c r="K140" s="25">
        <v>0</v>
      </c>
      <c r="L140" s="19">
        <v>0</v>
      </c>
      <c r="M140" s="19">
        <v>210.89</v>
      </c>
      <c r="N140" s="19">
        <v>0</v>
      </c>
      <c r="O140" s="19">
        <v>8950.61</v>
      </c>
      <c r="P140" s="19">
        <v>1701.3894855755439</v>
      </c>
      <c r="Q140" s="19">
        <f t="shared" si="14"/>
        <v>10652</v>
      </c>
      <c r="R140" s="19"/>
      <c r="S140" s="19">
        <f t="shared" si="15"/>
        <v>10652</v>
      </c>
      <c r="T140" s="19">
        <v>36835.62</v>
      </c>
      <c r="U140" s="19"/>
      <c r="V140" s="19"/>
      <c r="W140" s="20">
        <f t="shared" si="16"/>
        <v>288560.69999999995</v>
      </c>
      <c r="X140" s="19"/>
      <c r="Y140" s="21">
        <f t="shared" si="17"/>
        <v>288560.69999999995</v>
      </c>
      <c r="Z140" s="22"/>
    </row>
    <row r="141" spans="1:26" ht="13.5">
      <c r="A141" s="23">
        <v>142</v>
      </c>
      <c r="B141" s="24" t="s">
        <v>177</v>
      </c>
      <c r="C141" s="17">
        <f t="shared" si="12"/>
        <v>232335.02</v>
      </c>
      <c r="D141" s="18">
        <v>226708.53</v>
      </c>
      <c r="E141" s="19">
        <v>5626.49</v>
      </c>
      <c r="F141" s="19">
        <v>4737.87</v>
      </c>
      <c r="G141" s="19">
        <v>1756.2</v>
      </c>
      <c r="H141" s="19">
        <f t="shared" si="13"/>
        <v>6494.07</v>
      </c>
      <c r="I141" s="19">
        <v>0</v>
      </c>
      <c r="J141" s="19">
        <v>0</v>
      </c>
      <c r="K141" s="19">
        <v>2673.06</v>
      </c>
      <c r="L141" s="19">
        <v>0</v>
      </c>
      <c r="M141" s="19">
        <v>357.28</v>
      </c>
      <c r="N141" s="19">
        <v>0</v>
      </c>
      <c r="O141" s="19">
        <v>8781.91</v>
      </c>
      <c r="P141" s="19">
        <v>0</v>
      </c>
      <c r="Q141" s="19">
        <f t="shared" si="14"/>
        <v>8781.91</v>
      </c>
      <c r="R141" s="19"/>
      <c r="S141" s="19">
        <f t="shared" si="15"/>
        <v>8781.91</v>
      </c>
      <c r="T141" s="19">
        <v>21635.79</v>
      </c>
      <c r="U141" s="19"/>
      <c r="V141" s="19"/>
      <c r="W141" s="20">
        <f t="shared" si="16"/>
        <v>272277.13</v>
      </c>
      <c r="X141" s="19"/>
      <c r="Y141" s="21">
        <f t="shared" si="17"/>
        <v>272277.13</v>
      </c>
      <c r="Z141" s="22"/>
    </row>
    <row r="142" spans="1:26" ht="13.5">
      <c r="A142" s="23">
        <v>143</v>
      </c>
      <c r="B142" s="24" t="s">
        <v>178</v>
      </c>
      <c r="C142" s="17">
        <f t="shared" si="12"/>
        <v>367924.02</v>
      </c>
      <c r="D142" s="18">
        <v>359471.27</v>
      </c>
      <c r="E142" s="19">
        <v>8452.75</v>
      </c>
      <c r="F142" s="19">
        <v>7533.48</v>
      </c>
      <c r="G142" s="19">
        <v>2211.3</v>
      </c>
      <c r="H142" s="19">
        <f t="shared" si="13"/>
        <v>9744.78</v>
      </c>
      <c r="I142" s="19">
        <v>0</v>
      </c>
      <c r="J142" s="19">
        <v>0</v>
      </c>
      <c r="K142" s="19">
        <v>6367.97</v>
      </c>
      <c r="L142" s="19">
        <v>12394.97</v>
      </c>
      <c r="M142" s="19">
        <v>2595.71</v>
      </c>
      <c r="N142" s="19">
        <v>11473.61</v>
      </c>
      <c r="O142" s="19">
        <v>15113.99</v>
      </c>
      <c r="P142" s="19">
        <v>4175.040600351585</v>
      </c>
      <c r="Q142" s="19">
        <f t="shared" si="14"/>
        <v>19289.03</v>
      </c>
      <c r="R142" s="19"/>
      <c r="S142" s="19">
        <f t="shared" si="15"/>
        <v>19289.03</v>
      </c>
      <c r="T142" s="19">
        <v>361226.99</v>
      </c>
      <c r="U142" s="19">
        <v>39871.7</v>
      </c>
      <c r="V142" s="19"/>
      <c r="W142" s="20">
        <f t="shared" si="16"/>
        <v>830888.78</v>
      </c>
      <c r="X142" s="19"/>
      <c r="Y142" s="21">
        <f t="shared" si="17"/>
        <v>830888.78</v>
      </c>
      <c r="Z142" s="22"/>
    </row>
    <row r="143" spans="1:26" ht="13.5">
      <c r="A143" s="23">
        <v>144</v>
      </c>
      <c r="B143" s="24" t="s">
        <v>179</v>
      </c>
      <c r="C143" s="17">
        <f t="shared" si="12"/>
        <v>557612.9900000001</v>
      </c>
      <c r="D143" s="18">
        <v>535807.56</v>
      </c>
      <c r="E143" s="19">
        <v>21805.43</v>
      </c>
      <c r="F143" s="19">
        <v>10815.14</v>
      </c>
      <c r="G143" s="19">
        <v>4450.75</v>
      </c>
      <c r="H143" s="19">
        <f t="shared" si="13"/>
        <v>15265.89</v>
      </c>
      <c r="I143" s="19">
        <v>0</v>
      </c>
      <c r="J143" s="19">
        <v>0</v>
      </c>
      <c r="K143" s="19">
        <v>3067.81</v>
      </c>
      <c r="L143" s="19">
        <v>0</v>
      </c>
      <c r="M143" s="19">
        <v>475.92</v>
      </c>
      <c r="N143" s="19">
        <v>0</v>
      </c>
      <c r="O143" s="19">
        <v>30661.48</v>
      </c>
      <c r="P143" s="19">
        <v>4175.300304167874</v>
      </c>
      <c r="Q143" s="19">
        <f t="shared" si="14"/>
        <v>34836.78</v>
      </c>
      <c r="R143" s="19"/>
      <c r="S143" s="19">
        <f t="shared" si="15"/>
        <v>34836.78</v>
      </c>
      <c r="T143" s="19">
        <v>23492.03</v>
      </c>
      <c r="U143" s="19">
        <v>243909.93</v>
      </c>
      <c r="V143" s="19"/>
      <c r="W143" s="20">
        <f t="shared" si="16"/>
        <v>878661.3500000001</v>
      </c>
      <c r="X143" s="19"/>
      <c r="Y143" s="21">
        <f t="shared" si="17"/>
        <v>878661.3500000001</v>
      </c>
      <c r="Z143" s="22"/>
    </row>
    <row r="144" spans="1:26" ht="13.5">
      <c r="A144" s="23">
        <v>145</v>
      </c>
      <c r="B144" s="65" t="s">
        <v>180</v>
      </c>
      <c r="C144" s="17">
        <f t="shared" si="12"/>
        <v>629161.2100000001</v>
      </c>
      <c r="D144" s="18">
        <v>617723.55</v>
      </c>
      <c r="E144" s="19">
        <v>11437.66</v>
      </c>
      <c r="F144" s="19">
        <v>12662.54</v>
      </c>
      <c r="G144" s="19">
        <v>4230.37</v>
      </c>
      <c r="H144" s="19">
        <f t="shared" si="13"/>
        <v>16892.91</v>
      </c>
      <c r="I144" s="66">
        <v>23121.31926</v>
      </c>
      <c r="J144" s="19">
        <v>0</v>
      </c>
      <c r="K144" s="19">
        <v>6463.07</v>
      </c>
      <c r="L144" s="19">
        <v>14460.79</v>
      </c>
      <c r="M144" s="19">
        <v>766.81</v>
      </c>
      <c r="N144" s="19">
        <v>4391.43</v>
      </c>
      <c r="O144" s="19">
        <v>22977.84</v>
      </c>
      <c r="P144" s="19">
        <v>0</v>
      </c>
      <c r="Q144" s="19">
        <f t="shared" si="14"/>
        <v>22977.84</v>
      </c>
      <c r="R144" s="19"/>
      <c r="S144" s="19">
        <f t="shared" si="15"/>
        <v>22977.84</v>
      </c>
      <c r="T144" s="19">
        <v>166164.89</v>
      </c>
      <c r="U144" s="19">
        <v>8618.91</v>
      </c>
      <c r="V144" s="19"/>
      <c r="W144" s="20">
        <f t="shared" si="16"/>
        <v>893019.1792600001</v>
      </c>
      <c r="X144" s="19"/>
      <c r="Y144" s="21">
        <f t="shared" si="17"/>
        <v>893019.1792600001</v>
      </c>
      <c r="Z144" s="22"/>
    </row>
    <row r="145" spans="1:26" ht="13.5">
      <c r="A145" s="23">
        <v>146</v>
      </c>
      <c r="B145" s="24" t="s">
        <v>181</v>
      </c>
      <c r="C145" s="17">
        <f t="shared" si="12"/>
        <v>165263.72999999998</v>
      </c>
      <c r="D145" s="18">
        <v>159146.61</v>
      </c>
      <c r="E145" s="19">
        <v>6117.12</v>
      </c>
      <c r="F145" s="19">
        <v>3228.5</v>
      </c>
      <c r="G145" s="19">
        <v>998.65</v>
      </c>
      <c r="H145" s="19">
        <f t="shared" si="13"/>
        <v>4227.15</v>
      </c>
      <c r="I145" s="19">
        <v>0</v>
      </c>
      <c r="J145" s="19">
        <v>0</v>
      </c>
      <c r="K145" s="19">
        <v>0</v>
      </c>
      <c r="L145" s="19">
        <v>0</v>
      </c>
      <c r="M145" s="19">
        <v>89.29</v>
      </c>
      <c r="N145" s="19">
        <v>0</v>
      </c>
      <c r="O145" s="19">
        <v>5936.29</v>
      </c>
      <c r="P145" s="19">
        <v>0</v>
      </c>
      <c r="Q145" s="19">
        <f t="shared" si="14"/>
        <v>5936.29</v>
      </c>
      <c r="R145" s="19">
        <v>12894.75</v>
      </c>
      <c r="S145" s="19">
        <f t="shared" si="15"/>
        <v>18831.04</v>
      </c>
      <c r="T145" s="19">
        <v>2409.17</v>
      </c>
      <c r="U145" s="19"/>
      <c r="V145" s="19"/>
      <c r="W145" s="20">
        <f t="shared" si="16"/>
        <v>190820.37999999998</v>
      </c>
      <c r="X145" s="19"/>
      <c r="Y145" s="21">
        <f t="shared" si="17"/>
        <v>190820.37999999998</v>
      </c>
      <c r="Z145" s="22"/>
    </row>
    <row r="146" spans="1:26" ht="13.5">
      <c r="A146" s="23">
        <v>147</v>
      </c>
      <c r="B146" s="24" t="s">
        <v>182</v>
      </c>
      <c r="C146" s="17">
        <f t="shared" si="12"/>
        <v>1231422.6199999999</v>
      </c>
      <c r="D146" s="18">
        <v>1184385.69</v>
      </c>
      <c r="E146" s="19">
        <v>47036.93</v>
      </c>
      <c r="F146" s="19">
        <v>23958.81</v>
      </c>
      <c r="G146" s="19">
        <v>9840.68</v>
      </c>
      <c r="H146" s="19">
        <f t="shared" si="13"/>
        <v>33799.49</v>
      </c>
      <c r="I146" s="19">
        <v>0</v>
      </c>
      <c r="J146" s="19">
        <v>0</v>
      </c>
      <c r="K146" s="19">
        <v>6684.82</v>
      </c>
      <c r="L146" s="19">
        <v>12394.97</v>
      </c>
      <c r="M146" s="19">
        <v>2215.49</v>
      </c>
      <c r="N146" s="19">
        <v>7242.79</v>
      </c>
      <c r="O146" s="19">
        <v>48331.35</v>
      </c>
      <c r="P146" s="19">
        <v>9723.617704031487</v>
      </c>
      <c r="Q146" s="19">
        <f t="shared" si="14"/>
        <v>58054.97</v>
      </c>
      <c r="R146" s="19"/>
      <c r="S146" s="19">
        <f t="shared" si="15"/>
        <v>58054.97</v>
      </c>
      <c r="T146" s="19">
        <v>234131.11</v>
      </c>
      <c r="U146" s="19">
        <v>653.75</v>
      </c>
      <c r="V146" s="19"/>
      <c r="W146" s="20">
        <f t="shared" si="16"/>
        <v>1586600.0099999998</v>
      </c>
      <c r="X146" s="19"/>
      <c r="Y146" s="21">
        <f t="shared" si="17"/>
        <v>1586600.0099999998</v>
      </c>
      <c r="Z146" s="22"/>
    </row>
    <row r="147" spans="1:26" ht="13.5">
      <c r="A147" s="23">
        <v>148</v>
      </c>
      <c r="B147" s="24" t="s">
        <v>183</v>
      </c>
      <c r="C147" s="17">
        <f t="shared" si="12"/>
        <v>145641</v>
      </c>
      <c r="D147" s="18">
        <v>141195.44</v>
      </c>
      <c r="E147" s="19">
        <v>4445.56</v>
      </c>
      <c r="F147" s="19">
        <v>2908.46</v>
      </c>
      <c r="G147" s="19">
        <v>976.21</v>
      </c>
      <c r="H147" s="19">
        <f t="shared" si="13"/>
        <v>3884.67</v>
      </c>
      <c r="I147" s="19">
        <v>0</v>
      </c>
      <c r="J147" s="19">
        <v>0</v>
      </c>
      <c r="K147" s="19">
        <v>0</v>
      </c>
      <c r="L147" s="19">
        <v>0</v>
      </c>
      <c r="M147" s="19">
        <v>124.16</v>
      </c>
      <c r="N147" s="19">
        <v>615.1</v>
      </c>
      <c r="O147" s="19">
        <v>4781.81</v>
      </c>
      <c r="P147" s="19">
        <v>0</v>
      </c>
      <c r="Q147" s="19">
        <f t="shared" si="14"/>
        <v>4781.81</v>
      </c>
      <c r="R147" s="19">
        <v>16626.58</v>
      </c>
      <c r="S147" s="19">
        <f t="shared" si="15"/>
        <v>21408.390000000003</v>
      </c>
      <c r="T147" s="19">
        <v>7299.32</v>
      </c>
      <c r="U147" s="19"/>
      <c r="V147" s="19"/>
      <c r="W147" s="20">
        <f t="shared" si="16"/>
        <v>178972.64</v>
      </c>
      <c r="X147" s="19"/>
      <c r="Y147" s="21">
        <f t="shared" si="17"/>
        <v>178972.64</v>
      </c>
      <c r="Z147" s="22"/>
    </row>
    <row r="148" spans="1:26" ht="13.5">
      <c r="A148" s="23">
        <v>149</v>
      </c>
      <c r="B148" s="24" t="s">
        <v>184</v>
      </c>
      <c r="C148" s="17">
        <f t="shared" si="12"/>
        <v>94852.41</v>
      </c>
      <c r="D148" s="18">
        <v>91346.03</v>
      </c>
      <c r="E148" s="19">
        <v>3506.38</v>
      </c>
      <c r="F148" s="19">
        <v>1853.28</v>
      </c>
      <c r="G148" s="19">
        <v>605.14</v>
      </c>
      <c r="H148" s="19">
        <f t="shared" si="13"/>
        <v>2458.42</v>
      </c>
      <c r="I148" s="19">
        <v>0</v>
      </c>
      <c r="J148" s="19">
        <v>0</v>
      </c>
      <c r="K148" s="19">
        <v>0</v>
      </c>
      <c r="L148" s="19">
        <v>0</v>
      </c>
      <c r="M148" s="19">
        <v>89.29</v>
      </c>
      <c r="N148" s="19">
        <v>422.98</v>
      </c>
      <c r="O148" s="19">
        <v>2929.03</v>
      </c>
      <c r="P148" s="19">
        <v>0</v>
      </c>
      <c r="Q148" s="19">
        <f t="shared" si="14"/>
        <v>2929.03</v>
      </c>
      <c r="R148" s="19">
        <v>13021.55</v>
      </c>
      <c r="S148" s="19">
        <f t="shared" si="15"/>
        <v>15950.58</v>
      </c>
      <c r="T148" s="19">
        <v>3687.45</v>
      </c>
      <c r="U148" s="19"/>
      <c r="V148" s="19"/>
      <c r="W148" s="20">
        <f t="shared" si="16"/>
        <v>117461.13</v>
      </c>
      <c r="X148" s="19"/>
      <c r="Y148" s="21">
        <f t="shared" si="17"/>
        <v>117461.13</v>
      </c>
      <c r="Z148" s="22"/>
    </row>
    <row r="149" spans="1:26" ht="13.5">
      <c r="A149" s="23">
        <v>150</v>
      </c>
      <c r="B149" s="24" t="s">
        <v>185</v>
      </c>
      <c r="C149" s="17">
        <f t="shared" si="12"/>
        <v>623305.75</v>
      </c>
      <c r="D149" s="18">
        <v>601307.73</v>
      </c>
      <c r="E149" s="19">
        <v>21998.02</v>
      </c>
      <c r="F149" s="19">
        <v>12248.41</v>
      </c>
      <c r="G149" s="19">
        <v>3576.55</v>
      </c>
      <c r="H149" s="19">
        <f t="shared" si="13"/>
        <v>15824.96</v>
      </c>
      <c r="I149" s="19">
        <v>0</v>
      </c>
      <c r="J149" s="19">
        <v>0</v>
      </c>
      <c r="K149" s="19">
        <v>2906.76</v>
      </c>
      <c r="L149" s="19">
        <v>0</v>
      </c>
      <c r="M149" s="19">
        <v>414.48</v>
      </c>
      <c r="N149" s="19">
        <v>0</v>
      </c>
      <c r="O149" s="19">
        <v>20581.53</v>
      </c>
      <c r="P149" s="19">
        <v>0</v>
      </c>
      <c r="Q149" s="19">
        <f t="shared" si="14"/>
        <v>20581.53</v>
      </c>
      <c r="R149" s="19"/>
      <c r="S149" s="19">
        <f t="shared" si="15"/>
        <v>20581.53</v>
      </c>
      <c r="T149" s="19">
        <v>36106.55</v>
      </c>
      <c r="U149" s="19"/>
      <c r="V149" s="19"/>
      <c r="W149" s="20">
        <f t="shared" si="16"/>
        <v>699140.03</v>
      </c>
      <c r="X149" s="19"/>
      <c r="Y149" s="21">
        <f t="shared" si="17"/>
        <v>699140.03</v>
      </c>
      <c r="Z149" s="22"/>
    </row>
    <row r="150" spans="1:26" ht="13.5">
      <c r="A150" s="23">
        <v>151</v>
      </c>
      <c r="B150" s="24" t="s">
        <v>186</v>
      </c>
      <c r="C150" s="17">
        <f t="shared" si="12"/>
        <v>162847</v>
      </c>
      <c r="D150" s="18">
        <v>161408.77</v>
      </c>
      <c r="E150" s="19">
        <v>1438.23</v>
      </c>
      <c r="F150" s="19">
        <v>3488.63</v>
      </c>
      <c r="G150" s="19">
        <v>996.61</v>
      </c>
      <c r="H150" s="19">
        <f t="shared" si="13"/>
        <v>4485.24</v>
      </c>
      <c r="I150" s="19">
        <v>0</v>
      </c>
      <c r="J150" s="19">
        <v>0</v>
      </c>
      <c r="K150" s="19">
        <v>4204.46</v>
      </c>
      <c r="L150" s="19">
        <v>0</v>
      </c>
      <c r="M150" s="19">
        <v>428.84</v>
      </c>
      <c r="N150" s="19">
        <v>1630.97</v>
      </c>
      <c r="O150" s="19">
        <v>6380.25</v>
      </c>
      <c r="P150" s="19">
        <v>0</v>
      </c>
      <c r="Q150" s="19">
        <f t="shared" si="14"/>
        <v>6380.25</v>
      </c>
      <c r="R150" s="19"/>
      <c r="S150" s="19">
        <f t="shared" si="15"/>
        <v>6380.25</v>
      </c>
      <c r="T150" s="19">
        <v>62278.33</v>
      </c>
      <c r="U150" s="19"/>
      <c r="V150" s="19"/>
      <c r="W150" s="20">
        <f t="shared" si="16"/>
        <v>242255.09000000003</v>
      </c>
      <c r="X150" s="19"/>
      <c r="Y150" s="21">
        <f t="shared" si="17"/>
        <v>242255.09000000003</v>
      </c>
      <c r="Z150" s="22"/>
    </row>
    <row r="151" spans="1:26" ht="13.5">
      <c r="A151" s="23">
        <v>152</v>
      </c>
      <c r="B151" s="24" t="s">
        <v>187</v>
      </c>
      <c r="C151" s="17">
        <f t="shared" si="12"/>
        <v>328600.58999999997</v>
      </c>
      <c r="D151" s="18">
        <v>315607.1</v>
      </c>
      <c r="E151" s="19">
        <v>12993.49</v>
      </c>
      <c r="F151" s="19">
        <v>6363.73</v>
      </c>
      <c r="G151" s="19">
        <v>2391.59</v>
      </c>
      <c r="H151" s="19">
        <f t="shared" si="13"/>
        <v>8755.32</v>
      </c>
      <c r="I151" s="19">
        <v>0</v>
      </c>
      <c r="J151" s="19">
        <v>0</v>
      </c>
      <c r="K151" s="19">
        <v>17719.08</v>
      </c>
      <c r="L151" s="19">
        <v>0</v>
      </c>
      <c r="M151" s="19">
        <v>357.14</v>
      </c>
      <c r="N151" s="19">
        <v>0</v>
      </c>
      <c r="O151" s="19">
        <v>12141.51</v>
      </c>
      <c r="P151" s="19">
        <v>0</v>
      </c>
      <c r="Q151" s="19">
        <f t="shared" si="14"/>
        <v>12141.51</v>
      </c>
      <c r="R151" s="19"/>
      <c r="S151" s="19">
        <f t="shared" si="15"/>
        <v>12141.51</v>
      </c>
      <c r="T151" s="19">
        <v>22100.89</v>
      </c>
      <c r="U151" s="19"/>
      <c r="V151" s="19"/>
      <c r="W151" s="20">
        <f t="shared" si="16"/>
        <v>389674.52999999997</v>
      </c>
      <c r="X151" s="19"/>
      <c r="Y151" s="21">
        <f t="shared" si="17"/>
        <v>389674.52999999997</v>
      </c>
      <c r="Z151" s="22"/>
    </row>
    <row r="152" spans="1:26" ht="13.5">
      <c r="A152" s="23">
        <v>153</v>
      </c>
      <c r="B152" s="24" t="s">
        <v>188</v>
      </c>
      <c r="C152" s="17">
        <f t="shared" si="12"/>
        <v>4960036.470000001</v>
      </c>
      <c r="D152" s="18">
        <v>4821024.61</v>
      </c>
      <c r="E152" s="19">
        <v>139011.86</v>
      </c>
      <c r="F152" s="19">
        <v>97684.53</v>
      </c>
      <c r="G152" s="19">
        <v>45123.33</v>
      </c>
      <c r="H152" s="19">
        <f t="shared" si="13"/>
        <v>142807.86</v>
      </c>
      <c r="I152" s="19">
        <v>0</v>
      </c>
      <c r="J152" s="25">
        <v>53665.38</v>
      </c>
      <c r="K152" s="25">
        <v>5989.17</v>
      </c>
      <c r="L152" s="19">
        <v>28921.59</v>
      </c>
      <c r="M152" s="19">
        <v>6077.59</v>
      </c>
      <c r="N152" s="19">
        <v>16091.25</v>
      </c>
      <c r="O152" s="19">
        <v>320168.46</v>
      </c>
      <c r="P152" s="19">
        <v>43146.64460765887</v>
      </c>
      <c r="Q152" s="19">
        <f t="shared" si="14"/>
        <v>363315.1</v>
      </c>
      <c r="R152" s="19"/>
      <c r="S152" s="19">
        <f t="shared" si="15"/>
        <v>363315.1</v>
      </c>
      <c r="T152" s="19">
        <v>766669.24</v>
      </c>
      <c r="U152" s="19">
        <v>508769.57</v>
      </c>
      <c r="V152" s="19"/>
      <c r="W152" s="20">
        <f t="shared" si="16"/>
        <v>6852343.220000001</v>
      </c>
      <c r="X152" s="19">
        <v>15000</v>
      </c>
      <c r="Y152" s="21">
        <f t="shared" si="17"/>
        <v>6867343.220000001</v>
      </c>
      <c r="Z152" s="22"/>
    </row>
    <row r="153" spans="1:26" ht="13.5">
      <c r="A153" s="23">
        <v>154</v>
      </c>
      <c r="B153" s="24" t="s">
        <v>189</v>
      </c>
      <c r="C153" s="17">
        <f t="shared" si="12"/>
        <v>226373.43</v>
      </c>
      <c r="D153" s="18">
        <v>219201.44</v>
      </c>
      <c r="E153" s="19">
        <v>7171.99</v>
      </c>
      <c r="F153" s="19">
        <v>4503.13</v>
      </c>
      <c r="G153" s="19">
        <v>1238.39</v>
      </c>
      <c r="H153" s="19">
        <f t="shared" si="13"/>
        <v>5741.52</v>
      </c>
      <c r="I153" s="19">
        <v>0</v>
      </c>
      <c r="J153" s="19">
        <v>0</v>
      </c>
      <c r="K153" s="19">
        <v>573.868</v>
      </c>
      <c r="L153" s="19">
        <v>0</v>
      </c>
      <c r="M153" s="19">
        <v>166.19</v>
      </c>
      <c r="N153" s="19">
        <v>0</v>
      </c>
      <c r="O153" s="19">
        <v>5833.68</v>
      </c>
      <c r="P153" s="19">
        <v>0</v>
      </c>
      <c r="Q153" s="19">
        <f t="shared" si="14"/>
        <v>5833.68</v>
      </c>
      <c r="R153" s="19"/>
      <c r="S153" s="19">
        <f t="shared" si="15"/>
        <v>5833.68</v>
      </c>
      <c r="T153" s="19">
        <v>9029.3</v>
      </c>
      <c r="U153" s="19"/>
      <c r="V153" s="19"/>
      <c r="W153" s="20">
        <f t="shared" si="16"/>
        <v>247717.98799999998</v>
      </c>
      <c r="X153" s="19"/>
      <c r="Y153" s="21">
        <f t="shared" si="17"/>
        <v>247717.98799999998</v>
      </c>
      <c r="Z153" s="22"/>
    </row>
    <row r="154" spans="1:26" ht="13.5">
      <c r="A154" s="23">
        <v>155</v>
      </c>
      <c r="B154" s="24" t="s">
        <v>190</v>
      </c>
      <c r="C154" s="17">
        <f t="shared" si="12"/>
        <v>381887.93</v>
      </c>
      <c r="D154" s="18">
        <v>366615.89</v>
      </c>
      <c r="E154" s="19">
        <v>15272.04</v>
      </c>
      <c r="F154" s="19">
        <v>7384.22</v>
      </c>
      <c r="G154" s="19">
        <v>2644.13</v>
      </c>
      <c r="H154" s="19">
        <f t="shared" si="13"/>
        <v>10028.35</v>
      </c>
      <c r="I154" s="19">
        <v>0</v>
      </c>
      <c r="J154" s="19">
        <v>0</v>
      </c>
      <c r="K154" s="19">
        <v>3074.71</v>
      </c>
      <c r="L154" s="19">
        <v>0</v>
      </c>
      <c r="M154" s="19">
        <v>342.78</v>
      </c>
      <c r="N154" s="19">
        <v>0</v>
      </c>
      <c r="O154" s="19">
        <v>13618.99</v>
      </c>
      <c r="P154" s="19">
        <v>0</v>
      </c>
      <c r="Q154" s="19">
        <f t="shared" si="14"/>
        <v>13618.99</v>
      </c>
      <c r="R154" s="19"/>
      <c r="S154" s="19">
        <f t="shared" si="15"/>
        <v>13618.99</v>
      </c>
      <c r="T154" s="19">
        <v>60332.82</v>
      </c>
      <c r="U154" s="19"/>
      <c r="V154" s="19"/>
      <c r="W154" s="20">
        <f t="shared" si="16"/>
        <v>469285.58</v>
      </c>
      <c r="X154" s="19"/>
      <c r="Y154" s="21">
        <f t="shared" si="17"/>
        <v>469285.58</v>
      </c>
      <c r="Z154" s="22"/>
    </row>
    <row r="155" spans="1:26" ht="13.5">
      <c r="A155" s="23">
        <v>156</v>
      </c>
      <c r="B155" s="24" t="s">
        <v>191</v>
      </c>
      <c r="C155" s="17">
        <f t="shared" si="12"/>
        <v>757828.81</v>
      </c>
      <c r="D155" s="18">
        <v>732593.28</v>
      </c>
      <c r="E155" s="19">
        <v>25235.53</v>
      </c>
      <c r="F155" s="19">
        <v>14993.02</v>
      </c>
      <c r="G155" s="19">
        <v>5614.92</v>
      </c>
      <c r="H155" s="19">
        <f t="shared" si="13"/>
        <v>20607.94</v>
      </c>
      <c r="I155" s="19">
        <v>0</v>
      </c>
      <c r="J155" s="19">
        <v>0</v>
      </c>
      <c r="K155" s="19">
        <v>5987.66</v>
      </c>
      <c r="L155" s="19">
        <v>0</v>
      </c>
      <c r="M155" s="19">
        <v>476.21</v>
      </c>
      <c r="N155" s="19">
        <v>0</v>
      </c>
      <c r="O155" s="19">
        <v>29627.95</v>
      </c>
      <c r="P155" s="19">
        <v>0</v>
      </c>
      <c r="Q155" s="19">
        <f t="shared" si="14"/>
        <v>29627.95</v>
      </c>
      <c r="R155" s="19"/>
      <c r="S155" s="19">
        <f t="shared" si="15"/>
        <v>29627.95</v>
      </c>
      <c r="T155" s="19">
        <v>44368.02</v>
      </c>
      <c r="U155" s="19"/>
      <c r="V155" s="19"/>
      <c r="W155" s="20">
        <f t="shared" si="16"/>
        <v>858896.5900000001</v>
      </c>
      <c r="X155" s="19"/>
      <c r="Y155" s="21">
        <f t="shared" si="17"/>
        <v>858896.5900000001</v>
      </c>
      <c r="Z155" s="22"/>
    </row>
    <row r="156" spans="1:26" ht="13.5">
      <c r="A156" s="23">
        <v>157</v>
      </c>
      <c r="B156" s="24" t="s">
        <v>192</v>
      </c>
      <c r="C156" s="17">
        <f t="shared" si="12"/>
        <v>167120.18</v>
      </c>
      <c r="D156" s="18">
        <v>161801.66</v>
      </c>
      <c r="E156" s="19">
        <v>5318.52</v>
      </c>
      <c r="F156" s="19">
        <v>3322.84</v>
      </c>
      <c r="G156" s="19">
        <v>1003.91</v>
      </c>
      <c r="H156" s="19">
        <f t="shared" si="13"/>
        <v>4326.75</v>
      </c>
      <c r="I156" s="19">
        <v>0</v>
      </c>
      <c r="J156" s="19">
        <v>0</v>
      </c>
      <c r="K156" s="19">
        <v>3715.33</v>
      </c>
      <c r="L156" s="19">
        <v>0</v>
      </c>
      <c r="M156" s="19">
        <v>126.44</v>
      </c>
      <c r="N156" s="19">
        <v>0</v>
      </c>
      <c r="O156" s="19">
        <v>4938.79</v>
      </c>
      <c r="P156" s="19">
        <v>0</v>
      </c>
      <c r="Q156" s="19">
        <f t="shared" si="14"/>
        <v>4938.79</v>
      </c>
      <c r="R156" s="19"/>
      <c r="S156" s="19">
        <f t="shared" si="15"/>
        <v>4938.79</v>
      </c>
      <c r="T156" s="19">
        <v>4466.26</v>
      </c>
      <c r="U156" s="19"/>
      <c r="V156" s="19"/>
      <c r="W156" s="20">
        <f t="shared" si="16"/>
        <v>184693.75</v>
      </c>
      <c r="X156" s="19"/>
      <c r="Y156" s="21">
        <f t="shared" si="17"/>
        <v>184693.75</v>
      </c>
      <c r="Z156" s="22"/>
    </row>
    <row r="157" spans="1:26" ht="13.5">
      <c r="A157" s="23">
        <v>158</v>
      </c>
      <c r="B157" s="24" t="s">
        <v>193</v>
      </c>
      <c r="C157" s="17">
        <f t="shared" si="12"/>
        <v>440082.66000000003</v>
      </c>
      <c r="D157" s="18">
        <v>424587.46</v>
      </c>
      <c r="E157" s="19">
        <v>15495.2</v>
      </c>
      <c r="F157" s="19">
        <v>8650.38</v>
      </c>
      <c r="G157" s="19">
        <v>3165.4</v>
      </c>
      <c r="H157" s="19">
        <f t="shared" si="13"/>
        <v>11815.78</v>
      </c>
      <c r="I157" s="19">
        <v>0</v>
      </c>
      <c r="J157" s="25">
        <v>8682.93</v>
      </c>
      <c r="K157" s="25">
        <v>7032.51</v>
      </c>
      <c r="L157" s="19">
        <v>0</v>
      </c>
      <c r="M157" s="19">
        <v>441.27</v>
      </c>
      <c r="N157" s="19">
        <v>0</v>
      </c>
      <c r="O157" s="19">
        <v>15677.57</v>
      </c>
      <c r="P157" s="19">
        <v>0</v>
      </c>
      <c r="Q157" s="19">
        <f t="shared" si="14"/>
        <v>15677.57</v>
      </c>
      <c r="R157" s="19"/>
      <c r="S157" s="19">
        <f t="shared" si="15"/>
        <v>15677.57</v>
      </c>
      <c r="T157" s="19">
        <v>31423.75</v>
      </c>
      <c r="U157" s="19"/>
      <c r="V157" s="19"/>
      <c r="W157" s="20">
        <f t="shared" si="16"/>
        <v>515156.47000000003</v>
      </c>
      <c r="X157" s="19"/>
      <c r="Y157" s="21">
        <f t="shared" si="17"/>
        <v>515156.47000000003</v>
      </c>
      <c r="Z157" s="22"/>
    </row>
    <row r="158" spans="1:26" ht="13.5">
      <c r="A158" s="23">
        <v>159</v>
      </c>
      <c r="B158" s="24" t="s">
        <v>194</v>
      </c>
      <c r="C158" s="17">
        <f t="shared" si="12"/>
        <v>139336.73</v>
      </c>
      <c r="D158" s="18">
        <v>134650.81</v>
      </c>
      <c r="E158" s="19">
        <v>4685.92</v>
      </c>
      <c r="F158" s="19">
        <v>2753.58</v>
      </c>
      <c r="G158" s="19">
        <v>899.14</v>
      </c>
      <c r="H158" s="19">
        <f t="shared" si="13"/>
        <v>3652.72</v>
      </c>
      <c r="I158" s="19">
        <v>0</v>
      </c>
      <c r="J158" s="19">
        <v>0</v>
      </c>
      <c r="K158" s="19">
        <v>0</v>
      </c>
      <c r="L158" s="19">
        <v>0</v>
      </c>
      <c r="M158" s="19">
        <v>89.29</v>
      </c>
      <c r="N158" s="19">
        <v>214.33</v>
      </c>
      <c r="O158" s="19">
        <v>4812.59</v>
      </c>
      <c r="P158" s="19">
        <v>0</v>
      </c>
      <c r="Q158" s="19">
        <f t="shared" si="14"/>
        <v>4812.59</v>
      </c>
      <c r="R158" s="19"/>
      <c r="S158" s="19">
        <f t="shared" si="15"/>
        <v>4812.59</v>
      </c>
      <c r="T158" s="19">
        <v>16138.79</v>
      </c>
      <c r="U158" s="19"/>
      <c r="V158" s="19"/>
      <c r="W158" s="20">
        <f t="shared" si="16"/>
        <v>164244.45</v>
      </c>
      <c r="X158" s="19"/>
      <c r="Y158" s="21">
        <f t="shared" si="17"/>
        <v>164244.45</v>
      </c>
      <c r="Z158" s="22"/>
    </row>
    <row r="159" spans="1:26" ht="13.5">
      <c r="A159" s="23">
        <v>160</v>
      </c>
      <c r="B159" s="24" t="s">
        <v>195</v>
      </c>
      <c r="C159" s="17">
        <f t="shared" si="12"/>
        <v>394707.2</v>
      </c>
      <c r="D159" s="18">
        <v>377556.39</v>
      </c>
      <c r="E159" s="19">
        <v>17150.81</v>
      </c>
      <c r="F159" s="19">
        <v>7540.61</v>
      </c>
      <c r="G159" s="19">
        <v>2804.42</v>
      </c>
      <c r="H159" s="19">
        <f t="shared" si="13"/>
        <v>10345.03</v>
      </c>
      <c r="I159" s="19">
        <v>0</v>
      </c>
      <c r="J159" s="19">
        <v>0</v>
      </c>
      <c r="K159" s="19">
        <v>2687.57</v>
      </c>
      <c r="L159" s="19">
        <v>0</v>
      </c>
      <c r="M159" s="19">
        <v>468.87</v>
      </c>
      <c r="N159" s="19">
        <v>1495.66</v>
      </c>
      <c r="O159" s="19">
        <v>13227.37</v>
      </c>
      <c r="P159" s="19">
        <v>0</v>
      </c>
      <c r="Q159" s="19">
        <f t="shared" si="14"/>
        <v>13227.37</v>
      </c>
      <c r="R159" s="19"/>
      <c r="S159" s="19">
        <f t="shared" si="15"/>
        <v>13227.37</v>
      </c>
      <c r="T159" s="19">
        <v>32099.2</v>
      </c>
      <c r="U159" s="19">
        <v>2231.04</v>
      </c>
      <c r="V159" s="19"/>
      <c r="W159" s="20">
        <f t="shared" si="16"/>
        <v>457261.94</v>
      </c>
      <c r="X159" s="19"/>
      <c r="Y159" s="21">
        <f t="shared" si="17"/>
        <v>457261.94</v>
      </c>
      <c r="Z159" s="22"/>
    </row>
    <row r="160" spans="1:26" ht="13.5">
      <c r="A160" s="23">
        <v>161</v>
      </c>
      <c r="B160" s="24" t="s">
        <v>196</v>
      </c>
      <c r="C160" s="17">
        <f t="shared" si="12"/>
        <v>13950275.48</v>
      </c>
      <c r="D160" s="18">
        <v>13772975.52</v>
      </c>
      <c r="E160" s="19">
        <v>177299.96</v>
      </c>
      <c r="F160" s="19">
        <v>278718.5</v>
      </c>
      <c r="G160" s="19">
        <v>122206.31</v>
      </c>
      <c r="H160" s="19">
        <f t="shared" si="13"/>
        <v>400924.81</v>
      </c>
      <c r="I160" s="19">
        <v>0</v>
      </c>
      <c r="J160" s="19">
        <v>0</v>
      </c>
      <c r="K160" s="19">
        <v>5500.17</v>
      </c>
      <c r="L160" s="19">
        <v>68172.31</v>
      </c>
      <c r="M160" s="19">
        <v>19477.51</v>
      </c>
      <c r="N160" s="19">
        <v>70842.91</v>
      </c>
      <c r="O160" s="19">
        <v>688021.74</v>
      </c>
      <c r="P160" s="19">
        <v>42286.009995334425</v>
      </c>
      <c r="Q160" s="19">
        <f t="shared" si="14"/>
        <v>730307.75</v>
      </c>
      <c r="R160" s="19"/>
      <c r="S160" s="19">
        <f t="shared" si="15"/>
        <v>730307.75</v>
      </c>
      <c r="T160" s="19">
        <v>1094690.02</v>
      </c>
      <c r="U160" s="19">
        <v>1703559.91</v>
      </c>
      <c r="V160" s="19">
        <v>86232</v>
      </c>
      <c r="W160" s="20">
        <f t="shared" si="16"/>
        <v>18129982.87</v>
      </c>
      <c r="X160" s="19"/>
      <c r="Y160" s="21">
        <f t="shared" si="17"/>
        <v>18129982.87</v>
      </c>
      <c r="Z160" s="22"/>
    </row>
    <row r="161" spans="1:26" ht="13.5">
      <c r="A161" s="23">
        <v>162</v>
      </c>
      <c r="B161" s="24" t="s">
        <v>197</v>
      </c>
      <c r="C161" s="17">
        <f t="shared" si="12"/>
        <v>179485.68</v>
      </c>
      <c r="D161" s="18">
        <v>174757.57</v>
      </c>
      <c r="E161" s="19">
        <v>4728.11</v>
      </c>
      <c r="F161" s="19">
        <v>3634.6</v>
      </c>
      <c r="G161" s="19">
        <v>993.74</v>
      </c>
      <c r="H161" s="19">
        <f t="shared" si="13"/>
        <v>4628.34</v>
      </c>
      <c r="I161" s="19">
        <v>0</v>
      </c>
      <c r="J161" s="19">
        <v>0</v>
      </c>
      <c r="K161" s="19">
        <v>2729.33</v>
      </c>
      <c r="L161" s="19">
        <v>0</v>
      </c>
      <c r="M161" s="19">
        <v>205.91</v>
      </c>
      <c r="N161" s="19">
        <v>0</v>
      </c>
      <c r="O161" s="19">
        <v>5293.28</v>
      </c>
      <c r="P161" s="19">
        <v>0</v>
      </c>
      <c r="Q161" s="19">
        <f t="shared" si="14"/>
        <v>5293.28</v>
      </c>
      <c r="R161" s="19"/>
      <c r="S161" s="19">
        <f t="shared" si="15"/>
        <v>5293.28</v>
      </c>
      <c r="T161" s="19">
        <v>23872.94</v>
      </c>
      <c r="U161" s="19"/>
      <c r="V161" s="19"/>
      <c r="W161" s="20">
        <f t="shared" si="16"/>
        <v>216215.47999999998</v>
      </c>
      <c r="X161" s="19"/>
      <c r="Y161" s="21">
        <f t="shared" si="17"/>
        <v>216215.47999999998</v>
      </c>
      <c r="Z161" s="22"/>
    </row>
    <row r="162" spans="1:26" ht="13.5">
      <c r="A162" s="23">
        <v>163</v>
      </c>
      <c r="B162" s="24" t="s">
        <v>198</v>
      </c>
      <c r="C162" s="17">
        <f t="shared" si="12"/>
        <v>307784.58</v>
      </c>
      <c r="D162" s="18">
        <v>295294.64</v>
      </c>
      <c r="E162" s="19">
        <v>12489.94</v>
      </c>
      <c r="F162" s="19">
        <v>5939.2</v>
      </c>
      <c r="G162" s="19">
        <v>1898.77</v>
      </c>
      <c r="H162" s="19">
        <f t="shared" si="13"/>
        <v>7837.97</v>
      </c>
      <c r="I162" s="19">
        <v>0</v>
      </c>
      <c r="J162" s="19">
        <v>0</v>
      </c>
      <c r="K162" s="19">
        <v>2739.36</v>
      </c>
      <c r="L162" s="19">
        <v>0</v>
      </c>
      <c r="M162" s="19">
        <v>260.22</v>
      </c>
      <c r="N162" s="19">
        <v>0</v>
      </c>
      <c r="O162" s="19">
        <v>9737.43</v>
      </c>
      <c r="P162" s="19">
        <v>0</v>
      </c>
      <c r="Q162" s="19">
        <f t="shared" si="14"/>
        <v>9737.43</v>
      </c>
      <c r="R162" s="19"/>
      <c r="S162" s="19">
        <f t="shared" si="15"/>
        <v>9737.43</v>
      </c>
      <c r="T162" s="19">
        <v>23496.63</v>
      </c>
      <c r="U162" s="19"/>
      <c r="V162" s="19"/>
      <c r="W162" s="20">
        <f t="shared" si="16"/>
        <v>351856.19</v>
      </c>
      <c r="X162" s="19"/>
      <c r="Y162" s="21">
        <f t="shared" si="17"/>
        <v>351856.19</v>
      </c>
      <c r="Z162" s="22"/>
    </row>
    <row r="163" spans="1:26" ht="13.5">
      <c r="A163" s="23">
        <v>164</v>
      </c>
      <c r="B163" s="24" t="s">
        <v>199</v>
      </c>
      <c r="C163" s="17">
        <f t="shared" si="12"/>
        <v>116938.34999999999</v>
      </c>
      <c r="D163" s="18">
        <v>112500.9</v>
      </c>
      <c r="E163" s="19">
        <v>4437.45</v>
      </c>
      <c r="F163" s="19">
        <v>2277.14</v>
      </c>
      <c r="G163" s="19">
        <v>687.25</v>
      </c>
      <c r="H163" s="19">
        <f t="shared" si="13"/>
        <v>2964.39</v>
      </c>
      <c r="I163" s="19">
        <v>0</v>
      </c>
      <c r="J163" s="19">
        <v>0</v>
      </c>
      <c r="K163" s="19">
        <v>2649.84</v>
      </c>
      <c r="L163" s="19">
        <v>0</v>
      </c>
      <c r="M163" s="19">
        <v>129.01</v>
      </c>
      <c r="N163" s="19">
        <v>0</v>
      </c>
      <c r="O163" s="19">
        <v>3823.43</v>
      </c>
      <c r="P163" s="19">
        <v>0</v>
      </c>
      <c r="Q163" s="19">
        <f t="shared" si="14"/>
        <v>3823.43</v>
      </c>
      <c r="R163" s="19"/>
      <c r="S163" s="19">
        <f t="shared" si="15"/>
        <v>3823.43</v>
      </c>
      <c r="T163" s="19">
        <v>1820.27</v>
      </c>
      <c r="U163" s="19"/>
      <c r="V163" s="19"/>
      <c r="W163" s="20">
        <f t="shared" si="16"/>
        <v>128325.29</v>
      </c>
      <c r="X163" s="19"/>
      <c r="Y163" s="21">
        <f t="shared" si="17"/>
        <v>128325.29</v>
      </c>
      <c r="Z163" s="22"/>
    </row>
    <row r="164" spans="1:26" ht="13.5">
      <c r="A164" s="23">
        <v>165</v>
      </c>
      <c r="B164" s="24" t="s">
        <v>200</v>
      </c>
      <c r="C164" s="17">
        <f t="shared" si="12"/>
        <v>175332.58</v>
      </c>
      <c r="D164" s="18">
        <v>168867.93</v>
      </c>
      <c r="E164" s="19">
        <v>6464.65</v>
      </c>
      <c r="F164" s="19">
        <v>3426.88</v>
      </c>
      <c r="G164" s="19">
        <v>1165.21</v>
      </c>
      <c r="H164" s="19">
        <f t="shared" si="13"/>
        <v>4592.09</v>
      </c>
      <c r="I164" s="19">
        <v>0</v>
      </c>
      <c r="J164" s="19">
        <v>0</v>
      </c>
      <c r="K164" s="19">
        <v>2807.4494999999997</v>
      </c>
      <c r="L164" s="19">
        <v>0</v>
      </c>
      <c r="M164" s="19">
        <v>121.63</v>
      </c>
      <c r="N164" s="19">
        <v>0</v>
      </c>
      <c r="O164" s="19">
        <v>5582.86</v>
      </c>
      <c r="P164" s="19">
        <v>0</v>
      </c>
      <c r="Q164" s="19">
        <f t="shared" si="14"/>
        <v>5582.86</v>
      </c>
      <c r="R164" s="19">
        <v>16174.14</v>
      </c>
      <c r="S164" s="19">
        <f t="shared" si="15"/>
        <v>21757</v>
      </c>
      <c r="T164" s="19">
        <v>7701.39</v>
      </c>
      <c r="U164" s="19"/>
      <c r="V164" s="19"/>
      <c r="W164" s="20">
        <f t="shared" si="16"/>
        <v>212312.1395</v>
      </c>
      <c r="X164" s="19"/>
      <c r="Y164" s="21">
        <f t="shared" si="17"/>
        <v>212312.1395</v>
      </c>
      <c r="Z164" s="22"/>
    </row>
    <row r="165" spans="1:26" ht="27">
      <c r="A165" s="23">
        <v>166</v>
      </c>
      <c r="B165" s="24" t="s">
        <v>201</v>
      </c>
      <c r="C165" s="17">
        <f t="shared" si="12"/>
        <v>326465.87</v>
      </c>
      <c r="D165" s="18">
        <v>315797.21</v>
      </c>
      <c r="E165" s="19">
        <v>10668.66</v>
      </c>
      <c r="F165" s="19">
        <v>6472.42</v>
      </c>
      <c r="G165" s="19">
        <v>2325.05</v>
      </c>
      <c r="H165" s="19">
        <f t="shared" si="13"/>
        <v>8797.47</v>
      </c>
      <c r="I165" s="19">
        <v>0</v>
      </c>
      <c r="J165" s="25">
        <v>8568.33</v>
      </c>
      <c r="K165" s="25">
        <v>4007.26</v>
      </c>
      <c r="L165" s="19">
        <v>0</v>
      </c>
      <c r="M165" s="19">
        <v>312.05</v>
      </c>
      <c r="N165" s="19">
        <v>0</v>
      </c>
      <c r="O165" s="19">
        <v>12113.02</v>
      </c>
      <c r="P165" s="19">
        <v>0</v>
      </c>
      <c r="Q165" s="19">
        <f t="shared" si="14"/>
        <v>12113.02</v>
      </c>
      <c r="R165" s="19"/>
      <c r="S165" s="19">
        <f t="shared" si="15"/>
        <v>12113.02</v>
      </c>
      <c r="T165" s="19">
        <v>33556.8</v>
      </c>
      <c r="U165" s="19"/>
      <c r="V165" s="19"/>
      <c r="W165" s="20">
        <f t="shared" si="16"/>
        <v>393820.8</v>
      </c>
      <c r="X165" s="19">
        <v>13000</v>
      </c>
      <c r="Y165" s="21">
        <f t="shared" si="17"/>
        <v>406820.8</v>
      </c>
      <c r="Z165" s="22"/>
    </row>
    <row r="166" spans="1:26" ht="27">
      <c r="A166" s="23">
        <v>167</v>
      </c>
      <c r="B166" s="24" t="s">
        <v>202</v>
      </c>
      <c r="C166" s="17">
        <f t="shared" si="12"/>
        <v>593775.31</v>
      </c>
      <c r="D166" s="18">
        <v>567781.41</v>
      </c>
      <c r="E166" s="19">
        <v>25993.9</v>
      </c>
      <c r="F166" s="19">
        <v>11330.73</v>
      </c>
      <c r="G166" s="19">
        <v>4922.04</v>
      </c>
      <c r="H166" s="19">
        <f t="shared" si="13"/>
        <v>16252.77</v>
      </c>
      <c r="I166" s="19">
        <v>0</v>
      </c>
      <c r="J166" s="19">
        <v>0</v>
      </c>
      <c r="K166" s="19">
        <v>2853.19</v>
      </c>
      <c r="L166" s="19">
        <v>0</v>
      </c>
      <c r="M166" s="19">
        <v>555.96</v>
      </c>
      <c r="N166" s="19">
        <v>465.84</v>
      </c>
      <c r="O166" s="19">
        <v>33241.47</v>
      </c>
      <c r="P166" s="19">
        <v>4658.270523568916</v>
      </c>
      <c r="Q166" s="19">
        <f t="shared" si="14"/>
        <v>37899.74</v>
      </c>
      <c r="R166" s="19"/>
      <c r="S166" s="19">
        <f t="shared" si="15"/>
        <v>37899.74</v>
      </c>
      <c r="T166" s="19">
        <v>56109.95</v>
      </c>
      <c r="U166" s="19"/>
      <c r="V166" s="19"/>
      <c r="W166" s="20">
        <f t="shared" si="16"/>
        <v>707912.76</v>
      </c>
      <c r="X166" s="19"/>
      <c r="Y166" s="21">
        <f t="shared" si="17"/>
        <v>707912.76</v>
      </c>
      <c r="Z166" s="22"/>
    </row>
    <row r="167" spans="1:26" ht="13.5">
      <c r="A167" s="23">
        <v>168</v>
      </c>
      <c r="B167" s="24" t="s">
        <v>203</v>
      </c>
      <c r="C167" s="17">
        <f t="shared" si="12"/>
        <v>285704.2</v>
      </c>
      <c r="D167" s="18">
        <v>274408</v>
      </c>
      <c r="E167" s="19">
        <v>11296.2</v>
      </c>
      <c r="F167" s="19">
        <v>5533.06</v>
      </c>
      <c r="G167" s="19">
        <v>2072.78</v>
      </c>
      <c r="H167" s="19">
        <f t="shared" si="13"/>
        <v>7605.84</v>
      </c>
      <c r="I167" s="19">
        <v>0</v>
      </c>
      <c r="J167" s="19">
        <v>0</v>
      </c>
      <c r="K167" s="19">
        <v>3579.46</v>
      </c>
      <c r="L167" s="19">
        <v>0</v>
      </c>
      <c r="M167" s="19">
        <v>392.01</v>
      </c>
      <c r="N167" s="19">
        <v>121.37</v>
      </c>
      <c r="O167" s="19">
        <v>10967.53</v>
      </c>
      <c r="P167" s="19">
        <v>0</v>
      </c>
      <c r="Q167" s="19">
        <f t="shared" si="14"/>
        <v>10967.53</v>
      </c>
      <c r="R167" s="19"/>
      <c r="S167" s="19">
        <f t="shared" si="15"/>
        <v>10967.53</v>
      </c>
      <c r="T167" s="19">
        <v>14055.07</v>
      </c>
      <c r="U167" s="19"/>
      <c r="V167" s="19"/>
      <c r="W167" s="20">
        <f t="shared" si="16"/>
        <v>322425.48</v>
      </c>
      <c r="X167" s="19">
        <v>18000</v>
      </c>
      <c r="Y167" s="21">
        <f t="shared" si="17"/>
        <v>340425.48</v>
      </c>
      <c r="Z167" s="22"/>
    </row>
    <row r="168" spans="1:26" ht="13.5">
      <c r="A168" s="23">
        <v>169</v>
      </c>
      <c r="B168" s="24" t="s">
        <v>204</v>
      </c>
      <c r="C168" s="17">
        <f t="shared" si="12"/>
        <v>288346.48000000004</v>
      </c>
      <c r="D168" s="18">
        <v>275558.34</v>
      </c>
      <c r="E168" s="19">
        <v>12788.14</v>
      </c>
      <c r="F168" s="19">
        <v>5491.32</v>
      </c>
      <c r="G168" s="19">
        <v>1891.96</v>
      </c>
      <c r="H168" s="19">
        <f t="shared" si="13"/>
        <v>7383.28</v>
      </c>
      <c r="I168" s="19">
        <v>0</v>
      </c>
      <c r="J168" s="19">
        <v>0</v>
      </c>
      <c r="K168" s="19">
        <v>3090.122</v>
      </c>
      <c r="L168" s="19">
        <v>0</v>
      </c>
      <c r="M168" s="19">
        <v>215.67</v>
      </c>
      <c r="N168" s="19">
        <v>709.1</v>
      </c>
      <c r="O168" s="19">
        <v>9405.68</v>
      </c>
      <c r="P168" s="19">
        <v>0</v>
      </c>
      <c r="Q168" s="19">
        <f t="shared" si="14"/>
        <v>9405.68</v>
      </c>
      <c r="R168" s="19"/>
      <c r="S168" s="19">
        <f t="shared" si="15"/>
        <v>9405.68</v>
      </c>
      <c r="T168" s="19">
        <v>15591</v>
      </c>
      <c r="U168" s="19"/>
      <c r="V168" s="19"/>
      <c r="W168" s="20">
        <f t="shared" si="16"/>
        <v>324741.33200000005</v>
      </c>
      <c r="X168" s="19"/>
      <c r="Y168" s="21">
        <f t="shared" si="17"/>
        <v>324741.33200000005</v>
      </c>
      <c r="Z168" s="22"/>
    </row>
    <row r="169" spans="1:26" ht="13.5">
      <c r="A169" s="23">
        <v>170</v>
      </c>
      <c r="B169" s="24" t="s">
        <v>205</v>
      </c>
      <c r="C169" s="17">
        <f t="shared" si="12"/>
        <v>202217.58</v>
      </c>
      <c r="D169" s="18">
        <v>195595.21</v>
      </c>
      <c r="E169" s="19">
        <v>6622.37</v>
      </c>
      <c r="F169" s="19">
        <v>4008.17</v>
      </c>
      <c r="G169" s="19">
        <v>1586.7</v>
      </c>
      <c r="H169" s="19">
        <f t="shared" si="13"/>
        <v>5594.87</v>
      </c>
      <c r="I169" s="19">
        <v>0</v>
      </c>
      <c r="J169" s="19">
        <v>0</v>
      </c>
      <c r="K169" s="19">
        <v>3687.21</v>
      </c>
      <c r="L169" s="19">
        <v>0</v>
      </c>
      <c r="M169" s="19">
        <v>168.72</v>
      </c>
      <c r="N169" s="19">
        <v>739.05</v>
      </c>
      <c r="O169" s="19">
        <v>7892.69</v>
      </c>
      <c r="P169" s="19">
        <v>0</v>
      </c>
      <c r="Q169" s="19">
        <f t="shared" si="14"/>
        <v>7892.69</v>
      </c>
      <c r="R169" s="19"/>
      <c r="S169" s="19">
        <f t="shared" si="15"/>
        <v>7892.69</v>
      </c>
      <c r="T169" s="19">
        <v>36835.81</v>
      </c>
      <c r="U169" s="19">
        <v>128479.09</v>
      </c>
      <c r="V169" s="19"/>
      <c r="W169" s="20">
        <f t="shared" si="16"/>
        <v>385615.01999999996</v>
      </c>
      <c r="X169" s="19">
        <v>10000</v>
      </c>
      <c r="Y169" s="21">
        <f t="shared" si="17"/>
        <v>395615.01999999996</v>
      </c>
      <c r="Z169" s="22"/>
    </row>
    <row r="170" spans="1:26" ht="13.5">
      <c r="A170" s="23">
        <v>171</v>
      </c>
      <c r="B170" s="24" t="s">
        <v>206</v>
      </c>
      <c r="C170" s="17">
        <f t="shared" si="12"/>
        <v>340091.82</v>
      </c>
      <c r="D170" s="18">
        <v>328355.39</v>
      </c>
      <c r="E170" s="19">
        <v>11736.43</v>
      </c>
      <c r="F170" s="19">
        <v>6700.88</v>
      </c>
      <c r="G170" s="19">
        <v>2298.09</v>
      </c>
      <c r="H170" s="19">
        <f t="shared" si="13"/>
        <v>8998.97</v>
      </c>
      <c r="I170" s="19">
        <v>0</v>
      </c>
      <c r="J170" s="19">
        <v>0</v>
      </c>
      <c r="K170" s="19">
        <v>3800.34</v>
      </c>
      <c r="L170" s="19">
        <v>0</v>
      </c>
      <c r="M170" s="19">
        <v>354.54</v>
      </c>
      <c r="N170" s="19">
        <v>5951.13</v>
      </c>
      <c r="O170" s="19">
        <v>11146.79</v>
      </c>
      <c r="P170" s="19">
        <v>0</v>
      </c>
      <c r="Q170" s="19">
        <f t="shared" si="14"/>
        <v>11146.79</v>
      </c>
      <c r="R170" s="19"/>
      <c r="S170" s="19">
        <f t="shared" si="15"/>
        <v>11146.79</v>
      </c>
      <c r="T170" s="19">
        <v>41031.6</v>
      </c>
      <c r="U170" s="19"/>
      <c r="V170" s="19"/>
      <c r="W170" s="20">
        <f t="shared" si="16"/>
        <v>411375.19</v>
      </c>
      <c r="X170" s="19"/>
      <c r="Y170" s="21">
        <f t="shared" si="17"/>
        <v>411375.19</v>
      </c>
      <c r="Z170" s="22"/>
    </row>
    <row r="171" spans="1:26" ht="13.5">
      <c r="A171" s="23">
        <v>172</v>
      </c>
      <c r="B171" s="24" t="s">
        <v>207</v>
      </c>
      <c r="C171" s="17">
        <f t="shared" si="12"/>
        <v>459765.22</v>
      </c>
      <c r="D171" s="18">
        <v>440941.5</v>
      </c>
      <c r="E171" s="19">
        <v>18823.72</v>
      </c>
      <c r="F171" s="19">
        <v>8860.78</v>
      </c>
      <c r="G171" s="19">
        <v>3120.89</v>
      </c>
      <c r="H171" s="19">
        <f t="shared" si="13"/>
        <v>11981.67</v>
      </c>
      <c r="I171" s="19">
        <v>0</v>
      </c>
      <c r="J171" s="19">
        <v>0</v>
      </c>
      <c r="K171" s="19">
        <v>7442.83</v>
      </c>
      <c r="L171" s="19">
        <v>0</v>
      </c>
      <c r="M171" s="19">
        <v>520.2</v>
      </c>
      <c r="N171" s="19">
        <v>0</v>
      </c>
      <c r="O171" s="19">
        <v>14723.62</v>
      </c>
      <c r="P171" s="19">
        <v>0</v>
      </c>
      <c r="Q171" s="19">
        <f t="shared" si="14"/>
        <v>14723.62</v>
      </c>
      <c r="R171" s="19"/>
      <c r="S171" s="19">
        <f t="shared" si="15"/>
        <v>14723.62</v>
      </c>
      <c r="T171" s="19">
        <v>18921.17</v>
      </c>
      <c r="U171" s="19"/>
      <c r="V171" s="19"/>
      <c r="W171" s="20">
        <f t="shared" si="16"/>
        <v>513354.70999999996</v>
      </c>
      <c r="X171" s="19"/>
      <c r="Y171" s="21">
        <f t="shared" si="17"/>
        <v>513354.70999999996</v>
      </c>
      <c r="Z171" s="22"/>
    </row>
    <row r="172" spans="1:26" ht="13.5">
      <c r="A172" s="23">
        <v>173</v>
      </c>
      <c r="B172" s="24" t="s">
        <v>208</v>
      </c>
      <c r="C172" s="17">
        <f t="shared" si="12"/>
        <v>118073.06</v>
      </c>
      <c r="D172" s="18">
        <v>114647.3</v>
      </c>
      <c r="E172" s="19">
        <v>3425.76</v>
      </c>
      <c r="F172" s="19">
        <v>2369.87</v>
      </c>
      <c r="G172" s="19">
        <v>793.97</v>
      </c>
      <c r="H172" s="19">
        <f t="shared" si="13"/>
        <v>3163.84</v>
      </c>
      <c r="I172" s="19">
        <v>0</v>
      </c>
      <c r="J172" s="19">
        <v>0</v>
      </c>
      <c r="K172" s="19">
        <v>0</v>
      </c>
      <c r="L172" s="19">
        <v>0</v>
      </c>
      <c r="M172" s="19">
        <v>94.28</v>
      </c>
      <c r="N172" s="19">
        <v>0</v>
      </c>
      <c r="O172" s="19">
        <v>4211.16</v>
      </c>
      <c r="P172" s="19">
        <v>0</v>
      </c>
      <c r="Q172" s="19">
        <f t="shared" si="14"/>
        <v>4211.16</v>
      </c>
      <c r="R172" s="19"/>
      <c r="S172" s="19">
        <f t="shared" si="15"/>
        <v>4211.16</v>
      </c>
      <c r="T172" s="19">
        <v>10804.12</v>
      </c>
      <c r="U172" s="19"/>
      <c r="V172" s="19"/>
      <c r="W172" s="20">
        <f t="shared" si="16"/>
        <v>136346.46</v>
      </c>
      <c r="X172" s="19"/>
      <c r="Y172" s="21">
        <f t="shared" si="17"/>
        <v>136346.46</v>
      </c>
      <c r="Z172" s="22"/>
    </row>
    <row r="173" spans="1:26" ht="13.5">
      <c r="A173" s="23">
        <v>174</v>
      </c>
      <c r="B173" s="24" t="s">
        <v>209</v>
      </c>
      <c r="C173" s="17">
        <f t="shared" si="12"/>
        <v>252291.75999999998</v>
      </c>
      <c r="D173" s="18">
        <v>250234.3</v>
      </c>
      <c r="E173" s="19">
        <v>2057.46</v>
      </c>
      <c r="F173" s="19">
        <v>5416.21</v>
      </c>
      <c r="G173" s="19">
        <v>2159.98</v>
      </c>
      <c r="H173" s="19">
        <f t="shared" si="13"/>
        <v>7576.19</v>
      </c>
      <c r="I173" s="19">
        <v>0</v>
      </c>
      <c r="J173" s="19">
        <v>0</v>
      </c>
      <c r="K173" s="19">
        <v>3645.04</v>
      </c>
      <c r="L173" s="19">
        <v>0</v>
      </c>
      <c r="M173" s="19">
        <v>468.84</v>
      </c>
      <c r="N173" s="19">
        <v>3866.2</v>
      </c>
      <c r="O173" s="19">
        <v>11320.58</v>
      </c>
      <c r="P173" s="19">
        <v>2624.954001591813</v>
      </c>
      <c r="Q173" s="19">
        <f t="shared" si="14"/>
        <v>13945.53</v>
      </c>
      <c r="R173" s="19"/>
      <c r="S173" s="19">
        <f t="shared" si="15"/>
        <v>13945.53</v>
      </c>
      <c r="T173" s="19">
        <v>136817.2</v>
      </c>
      <c r="U173" s="19"/>
      <c r="V173" s="19"/>
      <c r="W173" s="20">
        <f t="shared" si="16"/>
        <v>418610.76</v>
      </c>
      <c r="X173" s="19"/>
      <c r="Y173" s="21">
        <f t="shared" si="17"/>
        <v>418610.76</v>
      </c>
      <c r="Z173" s="22"/>
    </row>
    <row r="174" spans="1:26" ht="13.5">
      <c r="A174" s="23">
        <v>175</v>
      </c>
      <c r="B174" s="24" t="s">
        <v>210</v>
      </c>
      <c r="C174" s="17">
        <f t="shared" si="12"/>
        <v>128030.93</v>
      </c>
      <c r="D174" s="18">
        <v>124435.62</v>
      </c>
      <c r="E174" s="19">
        <v>3595.31</v>
      </c>
      <c r="F174" s="19">
        <v>2577.73</v>
      </c>
      <c r="G174" s="19">
        <v>1085.55</v>
      </c>
      <c r="H174" s="19">
        <f t="shared" si="13"/>
        <v>3663.28</v>
      </c>
      <c r="I174" s="19">
        <v>0</v>
      </c>
      <c r="J174" s="19">
        <v>0</v>
      </c>
      <c r="K174" s="19">
        <v>4910.9585</v>
      </c>
      <c r="L174" s="19">
        <v>0</v>
      </c>
      <c r="M174" s="19">
        <v>89.29</v>
      </c>
      <c r="N174" s="19">
        <v>0</v>
      </c>
      <c r="O174" s="19">
        <v>7464.13</v>
      </c>
      <c r="P174" s="19">
        <v>1022.5468360431327</v>
      </c>
      <c r="Q174" s="19">
        <f t="shared" si="14"/>
        <v>8486.68</v>
      </c>
      <c r="R174" s="19"/>
      <c r="S174" s="19">
        <f t="shared" si="15"/>
        <v>8486.68</v>
      </c>
      <c r="T174" s="19">
        <v>12810.87</v>
      </c>
      <c r="U174" s="19"/>
      <c r="V174" s="19"/>
      <c r="W174" s="20">
        <f t="shared" si="16"/>
        <v>157992.0085</v>
      </c>
      <c r="X174" s="19"/>
      <c r="Y174" s="21">
        <f t="shared" si="17"/>
        <v>157992.0085</v>
      </c>
      <c r="Z174" s="22"/>
    </row>
    <row r="175" spans="1:26" ht="13.5">
      <c r="A175" s="23">
        <v>176</v>
      </c>
      <c r="B175" s="65" t="s">
        <v>211</v>
      </c>
      <c r="C175" s="17">
        <f t="shared" si="12"/>
        <v>213365.56</v>
      </c>
      <c r="D175" s="18">
        <v>210830.43</v>
      </c>
      <c r="E175" s="19">
        <v>2535.13</v>
      </c>
      <c r="F175" s="19">
        <v>4386.65</v>
      </c>
      <c r="G175" s="19">
        <v>1689.91</v>
      </c>
      <c r="H175" s="19">
        <f t="shared" si="13"/>
        <v>6076.56</v>
      </c>
      <c r="I175" s="66">
        <v>23121.31926</v>
      </c>
      <c r="J175" s="19">
        <v>0</v>
      </c>
      <c r="K175" s="19">
        <v>3666.27</v>
      </c>
      <c r="L175" s="19">
        <v>0</v>
      </c>
      <c r="M175" s="19">
        <v>412.31</v>
      </c>
      <c r="N175" s="19">
        <v>314.01</v>
      </c>
      <c r="O175" s="19">
        <v>8326.21</v>
      </c>
      <c r="P175" s="19">
        <v>0</v>
      </c>
      <c r="Q175" s="19">
        <f t="shared" si="14"/>
        <v>8326.21</v>
      </c>
      <c r="R175" s="19"/>
      <c r="S175" s="19">
        <f t="shared" si="15"/>
        <v>8326.21</v>
      </c>
      <c r="T175" s="19">
        <v>49382.41</v>
      </c>
      <c r="U175" s="19"/>
      <c r="V175" s="19"/>
      <c r="W175" s="20">
        <f t="shared" si="16"/>
        <v>304664.64926</v>
      </c>
      <c r="X175" s="19"/>
      <c r="Y175" s="21">
        <f t="shared" si="17"/>
        <v>304664.64926</v>
      </c>
      <c r="Z175" s="22"/>
    </row>
    <row r="176" spans="1:26" ht="13.5">
      <c r="A176" s="23">
        <v>177</v>
      </c>
      <c r="B176" s="24" t="s">
        <v>212</v>
      </c>
      <c r="C176" s="17">
        <f t="shared" si="12"/>
        <v>315519.87</v>
      </c>
      <c r="D176" s="18">
        <v>303246.48</v>
      </c>
      <c r="E176" s="19">
        <v>12273.39</v>
      </c>
      <c r="F176" s="19">
        <v>6123.99</v>
      </c>
      <c r="G176" s="19">
        <v>2075.49</v>
      </c>
      <c r="H176" s="19">
        <f t="shared" si="13"/>
        <v>8199.48</v>
      </c>
      <c r="I176" s="19">
        <v>0</v>
      </c>
      <c r="J176" s="19">
        <v>0</v>
      </c>
      <c r="K176" s="19">
        <v>2894.75</v>
      </c>
      <c r="L176" s="19">
        <v>0</v>
      </c>
      <c r="M176" s="19">
        <v>305.03</v>
      </c>
      <c r="N176" s="19">
        <v>0</v>
      </c>
      <c r="O176" s="19">
        <v>11254.09</v>
      </c>
      <c r="P176" s="19">
        <v>0</v>
      </c>
      <c r="Q176" s="19">
        <f t="shared" si="14"/>
        <v>11254.09</v>
      </c>
      <c r="R176" s="19">
        <v>13294.3</v>
      </c>
      <c r="S176" s="19">
        <f t="shared" si="15"/>
        <v>24548.39</v>
      </c>
      <c r="T176" s="19">
        <v>16455.13</v>
      </c>
      <c r="U176" s="19">
        <v>3578.24</v>
      </c>
      <c r="V176" s="19"/>
      <c r="W176" s="20">
        <f t="shared" si="16"/>
        <v>371500.89</v>
      </c>
      <c r="X176" s="19"/>
      <c r="Y176" s="21">
        <f t="shared" si="17"/>
        <v>371500.89</v>
      </c>
      <c r="Z176" s="22"/>
    </row>
    <row r="177" spans="1:26" ht="13.5">
      <c r="A177" s="23">
        <v>178</v>
      </c>
      <c r="B177" s="24" t="s">
        <v>213</v>
      </c>
      <c r="C177" s="17">
        <f t="shared" si="12"/>
        <v>177779.05</v>
      </c>
      <c r="D177" s="18">
        <v>170311.81</v>
      </c>
      <c r="E177" s="19">
        <v>7467.24</v>
      </c>
      <c r="F177" s="19">
        <v>3413.6</v>
      </c>
      <c r="G177" s="19">
        <v>1250.86</v>
      </c>
      <c r="H177" s="19">
        <f t="shared" si="13"/>
        <v>4664.46</v>
      </c>
      <c r="I177" s="19">
        <v>0</v>
      </c>
      <c r="J177" s="19">
        <v>0</v>
      </c>
      <c r="K177" s="19">
        <v>0</v>
      </c>
      <c r="L177" s="19">
        <v>0</v>
      </c>
      <c r="M177" s="19">
        <v>89.29</v>
      </c>
      <c r="N177" s="19">
        <v>0</v>
      </c>
      <c r="O177" s="19">
        <v>6355.84</v>
      </c>
      <c r="P177" s="19">
        <v>0</v>
      </c>
      <c r="Q177" s="19">
        <f t="shared" si="14"/>
        <v>6355.84</v>
      </c>
      <c r="R177" s="19">
        <v>18918.16</v>
      </c>
      <c r="S177" s="19">
        <f t="shared" si="15"/>
        <v>25274</v>
      </c>
      <c r="T177" s="19">
        <v>5433.45</v>
      </c>
      <c r="U177" s="19"/>
      <c r="V177" s="19"/>
      <c r="W177" s="20">
        <f t="shared" si="16"/>
        <v>213240.25</v>
      </c>
      <c r="X177" s="19"/>
      <c r="Y177" s="21">
        <f t="shared" si="17"/>
        <v>213240.25</v>
      </c>
      <c r="Z177" s="22"/>
    </row>
    <row r="178" spans="1:26" ht="13.5">
      <c r="A178" s="23">
        <v>179</v>
      </c>
      <c r="B178" s="24" t="s">
        <v>214</v>
      </c>
      <c r="C178" s="17">
        <f t="shared" si="12"/>
        <v>366197.93</v>
      </c>
      <c r="D178" s="18">
        <v>356672.04</v>
      </c>
      <c r="E178" s="19">
        <v>9525.89</v>
      </c>
      <c r="F178" s="19">
        <v>7423.62</v>
      </c>
      <c r="G178" s="19">
        <v>2521.82</v>
      </c>
      <c r="H178" s="19">
        <f t="shared" si="13"/>
        <v>9945.44</v>
      </c>
      <c r="I178" s="19">
        <v>0</v>
      </c>
      <c r="J178" s="19">
        <v>0</v>
      </c>
      <c r="K178" s="19">
        <v>10583.49</v>
      </c>
      <c r="L178" s="19">
        <v>0</v>
      </c>
      <c r="M178" s="19">
        <v>344.99</v>
      </c>
      <c r="N178" s="19">
        <v>0</v>
      </c>
      <c r="O178" s="19">
        <v>13249.18</v>
      </c>
      <c r="P178" s="19">
        <v>0</v>
      </c>
      <c r="Q178" s="19">
        <f t="shared" si="14"/>
        <v>13249.18</v>
      </c>
      <c r="R178" s="19"/>
      <c r="S178" s="19">
        <f t="shared" si="15"/>
        <v>13249.18</v>
      </c>
      <c r="T178" s="19">
        <v>38043.58</v>
      </c>
      <c r="U178" s="19">
        <v>148983.61</v>
      </c>
      <c r="V178" s="19"/>
      <c r="W178" s="20">
        <f t="shared" si="16"/>
        <v>587348.22</v>
      </c>
      <c r="X178" s="19"/>
      <c r="Y178" s="21">
        <f t="shared" si="17"/>
        <v>587348.22</v>
      </c>
      <c r="Z178" s="22"/>
    </row>
    <row r="179" spans="1:26" ht="13.5">
      <c r="A179" s="23">
        <v>180</v>
      </c>
      <c r="B179" s="24" t="s">
        <v>215</v>
      </c>
      <c r="C179" s="17">
        <f t="shared" si="12"/>
        <v>304264.59</v>
      </c>
      <c r="D179" s="18">
        <v>294096.38</v>
      </c>
      <c r="E179" s="19">
        <v>10168.21</v>
      </c>
      <c r="F179" s="19">
        <v>6017.19</v>
      </c>
      <c r="G179" s="19">
        <v>2579.3</v>
      </c>
      <c r="H179" s="19">
        <f t="shared" si="13"/>
        <v>8596.49</v>
      </c>
      <c r="I179" s="19">
        <v>0</v>
      </c>
      <c r="J179" s="19">
        <v>0</v>
      </c>
      <c r="K179" s="19">
        <v>7645.31</v>
      </c>
      <c r="L179" s="19">
        <v>0</v>
      </c>
      <c r="M179" s="19">
        <v>255.41</v>
      </c>
      <c r="N179" s="19">
        <v>0</v>
      </c>
      <c r="O179" s="19">
        <v>17809.46</v>
      </c>
      <c r="P179" s="19">
        <v>2399.5449185081093</v>
      </c>
      <c r="Q179" s="19">
        <f t="shared" si="14"/>
        <v>20209</v>
      </c>
      <c r="R179" s="19"/>
      <c r="S179" s="19">
        <f t="shared" si="15"/>
        <v>20209</v>
      </c>
      <c r="T179" s="19">
        <v>26727</v>
      </c>
      <c r="U179" s="19"/>
      <c r="V179" s="19"/>
      <c r="W179" s="20">
        <f t="shared" si="16"/>
        <v>367697.80000000005</v>
      </c>
      <c r="X179" s="19">
        <v>13000</v>
      </c>
      <c r="Y179" s="21">
        <f t="shared" si="17"/>
        <v>380697.80000000005</v>
      </c>
      <c r="Z179" s="22"/>
    </row>
    <row r="180" spans="1:26" ht="13.5">
      <c r="A180" s="23">
        <v>181</v>
      </c>
      <c r="B180" s="24" t="s">
        <v>216</v>
      </c>
      <c r="C180" s="17">
        <f t="shared" si="12"/>
        <v>207869.69999999998</v>
      </c>
      <c r="D180" s="18">
        <v>199296.15</v>
      </c>
      <c r="E180" s="19">
        <v>8573.55</v>
      </c>
      <c r="F180" s="19">
        <v>4001.93</v>
      </c>
      <c r="G180" s="19">
        <v>1422.04</v>
      </c>
      <c r="H180" s="19">
        <f t="shared" si="13"/>
        <v>5423.97</v>
      </c>
      <c r="I180" s="19">
        <v>0</v>
      </c>
      <c r="J180" s="19">
        <v>0</v>
      </c>
      <c r="K180" s="19">
        <v>2682.01</v>
      </c>
      <c r="L180" s="19">
        <v>0</v>
      </c>
      <c r="M180" s="19">
        <v>173.71</v>
      </c>
      <c r="N180" s="19">
        <v>90.9</v>
      </c>
      <c r="O180" s="19">
        <v>6857.93</v>
      </c>
      <c r="P180" s="19">
        <v>0</v>
      </c>
      <c r="Q180" s="19">
        <f t="shared" si="14"/>
        <v>6857.93</v>
      </c>
      <c r="R180" s="19"/>
      <c r="S180" s="19">
        <f t="shared" si="15"/>
        <v>6857.93</v>
      </c>
      <c r="T180" s="19">
        <v>11179.23</v>
      </c>
      <c r="U180" s="19"/>
      <c r="V180" s="19"/>
      <c r="W180" s="20">
        <f t="shared" si="16"/>
        <v>234277.44999999998</v>
      </c>
      <c r="X180" s="19"/>
      <c r="Y180" s="21">
        <f t="shared" si="17"/>
        <v>234277.44999999998</v>
      </c>
      <c r="Z180" s="22"/>
    </row>
    <row r="181" spans="1:26" ht="13.5">
      <c r="A181" s="23">
        <v>182</v>
      </c>
      <c r="B181" s="24" t="s">
        <v>217</v>
      </c>
      <c r="C181" s="17">
        <f t="shared" si="12"/>
        <v>334727.98000000004</v>
      </c>
      <c r="D181" s="18">
        <v>323932.89</v>
      </c>
      <c r="E181" s="19">
        <v>10795.09</v>
      </c>
      <c r="F181" s="19">
        <v>6645.84</v>
      </c>
      <c r="G181" s="19">
        <v>2273.74</v>
      </c>
      <c r="H181" s="19">
        <f t="shared" si="13"/>
        <v>8919.58</v>
      </c>
      <c r="I181" s="19">
        <v>0</v>
      </c>
      <c r="J181" s="19">
        <v>0</v>
      </c>
      <c r="K181" s="19">
        <v>2130.71</v>
      </c>
      <c r="L181" s="19">
        <v>0</v>
      </c>
      <c r="M181" s="19">
        <v>272.83</v>
      </c>
      <c r="N181" s="19">
        <v>0</v>
      </c>
      <c r="O181" s="19">
        <v>11525.29</v>
      </c>
      <c r="P181" s="19">
        <v>0</v>
      </c>
      <c r="Q181" s="19">
        <f t="shared" si="14"/>
        <v>11525.29</v>
      </c>
      <c r="R181" s="19"/>
      <c r="S181" s="19">
        <f t="shared" si="15"/>
        <v>11525.29</v>
      </c>
      <c r="T181" s="19">
        <v>27895.5</v>
      </c>
      <c r="U181" s="19"/>
      <c r="V181" s="19"/>
      <c r="W181" s="20">
        <f t="shared" si="16"/>
        <v>385471.89</v>
      </c>
      <c r="X181" s="19"/>
      <c r="Y181" s="21">
        <f t="shared" si="17"/>
        <v>385471.89</v>
      </c>
      <c r="Z181" s="22"/>
    </row>
    <row r="182" spans="1:26" ht="13.5">
      <c r="A182" s="23">
        <v>183</v>
      </c>
      <c r="B182" s="24" t="s">
        <v>218</v>
      </c>
      <c r="C182" s="17">
        <f t="shared" si="12"/>
        <v>1278262.4</v>
      </c>
      <c r="D182" s="18">
        <v>1230366.65</v>
      </c>
      <c r="E182" s="19">
        <v>47895.75</v>
      </c>
      <c r="F182" s="19">
        <v>24932.44</v>
      </c>
      <c r="G182" s="19">
        <v>10102.42</v>
      </c>
      <c r="H182" s="19">
        <f t="shared" si="13"/>
        <v>35034.86</v>
      </c>
      <c r="I182" s="19">
        <v>0</v>
      </c>
      <c r="J182" s="19">
        <v>0</v>
      </c>
      <c r="K182" s="19">
        <v>6887.71</v>
      </c>
      <c r="L182" s="19">
        <v>12394.97</v>
      </c>
      <c r="M182" s="19">
        <v>1192.34</v>
      </c>
      <c r="N182" s="19">
        <v>17729.97</v>
      </c>
      <c r="O182" s="19">
        <v>56696.93</v>
      </c>
      <c r="P182" s="19">
        <v>0</v>
      </c>
      <c r="Q182" s="19">
        <f t="shared" si="14"/>
        <v>56696.93</v>
      </c>
      <c r="R182" s="19"/>
      <c r="S182" s="19">
        <f t="shared" si="15"/>
        <v>56696.93</v>
      </c>
      <c r="T182" s="19">
        <v>154655.61</v>
      </c>
      <c r="U182" s="19"/>
      <c r="V182" s="19"/>
      <c r="W182" s="20">
        <f t="shared" si="16"/>
        <v>1562854.7899999998</v>
      </c>
      <c r="X182" s="19">
        <f>7200+11000+11800</f>
        <v>30000</v>
      </c>
      <c r="Y182" s="21">
        <f t="shared" si="17"/>
        <v>1592854.7899999998</v>
      </c>
      <c r="Z182" s="22"/>
    </row>
    <row r="183" spans="1:26" ht="13.5">
      <c r="A183" s="23">
        <v>184</v>
      </c>
      <c r="B183" s="24" t="s">
        <v>219</v>
      </c>
      <c r="C183" s="17">
        <f t="shared" si="12"/>
        <v>160484</v>
      </c>
      <c r="D183" s="18">
        <v>156937.96</v>
      </c>
      <c r="E183" s="19">
        <v>3546.04</v>
      </c>
      <c r="F183" s="19">
        <v>3295.45</v>
      </c>
      <c r="G183" s="19">
        <v>1412.54</v>
      </c>
      <c r="H183" s="19">
        <f t="shared" si="13"/>
        <v>4707.99</v>
      </c>
      <c r="I183" s="19">
        <v>0</v>
      </c>
      <c r="J183" s="19">
        <v>0</v>
      </c>
      <c r="K183" s="19">
        <v>0</v>
      </c>
      <c r="L183" s="19">
        <v>0</v>
      </c>
      <c r="M183" s="19">
        <v>178.73</v>
      </c>
      <c r="N183" s="19">
        <v>0</v>
      </c>
      <c r="O183" s="19">
        <v>10325.58</v>
      </c>
      <c r="P183" s="19">
        <v>1413.7642663552497</v>
      </c>
      <c r="Q183" s="19">
        <f t="shared" si="14"/>
        <v>11739.34</v>
      </c>
      <c r="R183" s="19"/>
      <c r="S183" s="19">
        <f t="shared" si="15"/>
        <v>11739.34</v>
      </c>
      <c r="T183" s="19">
        <v>14036.3</v>
      </c>
      <c r="U183" s="19"/>
      <c r="V183" s="19"/>
      <c r="W183" s="20">
        <f t="shared" si="16"/>
        <v>191146.36</v>
      </c>
      <c r="X183" s="19">
        <v>10600</v>
      </c>
      <c r="Y183" s="21">
        <f t="shared" si="17"/>
        <v>201746.36</v>
      </c>
      <c r="Z183" s="22"/>
    </row>
    <row r="184" spans="1:26" ht="13.5">
      <c r="A184" s="23">
        <v>185</v>
      </c>
      <c r="B184" s="24" t="s">
        <v>220</v>
      </c>
      <c r="C184" s="17">
        <f t="shared" si="12"/>
        <v>430192.9</v>
      </c>
      <c r="D184" s="18">
        <v>411949.21</v>
      </c>
      <c r="E184" s="19">
        <v>18243.69</v>
      </c>
      <c r="F184" s="19">
        <v>8248.61</v>
      </c>
      <c r="G184" s="19">
        <v>2855.95</v>
      </c>
      <c r="H184" s="19">
        <f t="shared" si="13"/>
        <v>11104.56</v>
      </c>
      <c r="I184" s="19">
        <v>0</v>
      </c>
      <c r="J184" s="19">
        <v>0</v>
      </c>
      <c r="K184" s="19">
        <v>14399.29</v>
      </c>
      <c r="L184" s="19">
        <v>14460.79</v>
      </c>
      <c r="M184" s="19">
        <v>363.87</v>
      </c>
      <c r="N184" s="19">
        <v>0</v>
      </c>
      <c r="O184" s="19">
        <v>14162.71</v>
      </c>
      <c r="P184" s="19">
        <v>0</v>
      </c>
      <c r="Q184" s="19">
        <f t="shared" si="14"/>
        <v>14162.71</v>
      </c>
      <c r="R184" s="19"/>
      <c r="S184" s="19">
        <f t="shared" si="15"/>
        <v>14162.71</v>
      </c>
      <c r="T184" s="19">
        <v>23231.97</v>
      </c>
      <c r="U184" s="19"/>
      <c r="V184" s="19"/>
      <c r="W184" s="20">
        <f t="shared" si="16"/>
        <v>507916.09</v>
      </c>
      <c r="X184" s="19">
        <v>5200</v>
      </c>
      <c r="Y184" s="21">
        <f t="shared" si="17"/>
        <v>513116.09</v>
      </c>
      <c r="Z184" s="22"/>
    </row>
    <row r="185" spans="1:26" ht="13.5">
      <c r="A185" s="23">
        <v>186</v>
      </c>
      <c r="B185" s="24" t="s">
        <v>221</v>
      </c>
      <c r="C185" s="17">
        <f t="shared" si="12"/>
        <v>676887.96</v>
      </c>
      <c r="D185" s="18">
        <v>652345.57</v>
      </c>
      <c r="E185" s="19">
        <v>24542.39</v>
      </c>
      <c r="F185" s="19">
        <v>13257.59</v>
      </c>
      <c r="G185" s="19">
        <v>5130.1</v>
      </c>
      <c r="H185" s="19">
        <f t="shared" si="13"/>
        <v>18387.69</v>
      </c>
      <c r="I185" s="19">
        <v>0</v>
      </c>
      <c r="J185" s="19">
        <v>0</v>
      </c>
      <c r="K185" s="19">
        <v>7020.24</v>
      </c>
      <c r="L185" s="19">
        <v>0</v>
      </c>
      <c r="M185" s="19">
        <v>694.4</v>
      </c>
      <c r="N185" s="19">
        <v>4749.85</v>
      </c>
      <c r="O185" s="19">
        <v>27245.81</v>
      </c>
      <c r="P185" s="19">
        <v>0</v>
      </c>
      <c r="Q185" s="19">
        <f t="shared" si="14"/>
        <v>27245.81</v>
      </c>
      <c r="R185" s="19"/>
      <c r="S185" s="19">
        <f t="shared" si="15"/>
        <v>27245.81</v>
      </c>
      <c r="T185" s="19">
        <v>69264.05</v>
      </c>
      <c r="U185" s="19"/>
      <c r="V185" s="19"/>
      <c r="W185" s="20">
        <f t="shared" si="16"/>
        <v>804250</v>
      </c>
      <c r="X185" s="19"/>
      <c r="Y185" s="21">
        <f t="shared" si="17"/>
        <v>804250</v>
      </c>
      <c r="Z185" s="22"/>
    </row>
    <row r="186" spans="1:26" ht="13.5">
      <c r="A186" s="23">
        <v>187</v>
      </c>
      <c r="B186" s="24" t="s">
        <v>222</v>
      </c>
      <c r="C186" s="17">
        <f t="shared" si="12"/>
        <v>542443.77</v>
      </c>
      <c r="D186" s="18">
        <v>521973.38</v>
      </c>
      <c r="E186" s="19">
        <v>20470.39</v>
      </c>
      <c r="F186" s="19">
        <v>10570.6</v>
      </c>
      <c r="G186" s="19">
        <v>3523.62</v>
      </c>
      <c r="H186" s="19">
        <f t="shared" si="13"/>
        <v>14094.22</v>
      </c>
      <c r="I186" s="19">
        <v>0</v>
      </c>
      <c r="J186" s="19">
        <v>0</v>
      </c>
      <c r="K186" s="19">
        <v>2500.15</v>
      </c>
      <c r="L186" s="19">
        <v>0</v>
      </c>
      <c r="M186" s="19">
        <v>456.73</v>
      </c>
      <c r="N186" s="19">
        <v>920.33</v>
      </c>
      <c r="O186" s="19">
        <v>18506.59</v>
      </c>
      <c r="P186" s="19">
        <v>0</v>
      </c>
      <c r="Q186" s="19">
        <f t="shared" si="14"/>
        <v>18506.59</v>
      </c>
      <c r="R186" s="19"/>
      <c r="S186" s="19">
        <f t="shared" si="15"/>
        <v>18506.59</v>
      </c>
      <c r="T186" s="19">
        <v>34399.98</v>
      </c>
      <c r="U186" s="19">
        <v>4380.25</v>
      </c>
      <c r="V186" s="19"/>
      <c r="W186" s="20">
        <f t="shared" si="16"/>
        <v>617702.02</v>
      </c>
      <c r="X186" s="19">
        <v>10400</v>
      </c>
      <c r="Y186" s="21">
        <f t="shared" si="17"/>
        <v>628102.02</v>
      </c>
      <c r="Z186" s="22"/>
    </row>
    <row r="187" spans="1:26" ht="13.5">
      <c r="A187" s="23">
        <v>188</v>
      </c>
      <c r="B187" s="24" t="s">
        <v>223</v>
      </c>
      <c r="C187" s="17">
        <f t="shared" si="12"/>
        <v>484640.92000000004</v>
      </c>
      <c r="D187" s="18">
        <v>463516.95</v>
      </c>
      <c r="E187" s="19">
        <v>21123.97</v>
      </c>
      <c r="F187" s="19">
        <v>9254.35</v>
      </c>
      <c r="G187" s="19">
        <v>3815.02</v>
      </c>
      <c r="H187" s="19">
        <f t="shared" si="13"/>
        <v>13069.37</v>
      </c>
      <c r="I187" s="19">
        <v>0</v>
      </c>
      <c r="J187" s="19">
        <v>0</v>
      </c>
      <c r="K187" s="19">
        <v>10442.44</v>
      </c>
      <c r="L187" s="19">
        <v>0</v>
      </c>
      <c r="M187" s="19">
        <v>479.2</v>
      </c>
      <c r="N187" s="19">
        <v>0</v>
      </c>
      <c r="O187" s="19">
        <v>22707.55</v>
      </c>
      <c r="P187" s="19">
        <v>0</v>
      </c>
      <c r="Q187" s="19">
        <f t="shared" si="14"/>
        <v>22707.55</v>
      </c>
      <c r="R187" s="19"/>
      <c r="S187" s="19">
        <f t="shared" si="15"/>
        <v>22707.55</v>
      </c>
      <c r="T187" s="19">
        <v>37724.08</v>
      </c>
      <c r="U187" s="19"/>
      <c r="V187" s="19"/>
      <c r="W187" s="20">
        <f t="shared" si="16"/>
        <v>569063.56</v>
      </c>
      <c r="X187" s="19"/>
      <c r="Y187" s="21">
        <f t="shared" si="17"/>
        <v>569063.56</v>
      </c>
      <c r="Z187" s="22"/>
    </row>
    <row r="188" spans="1:26" ht="13.5">
      <c r="A188" s="23">
        <v>189</v>
      </c>
      <c r="B188" s="24" t="s">
        <v>224</v>
      </c>
      <c r="C188" s="17">
        <f t="shared" si="12"/>
        <v>179785.37</v>
      </c>
      <c r="D188" s="18">
        <v>172359.13</v>
      </c>
      <c r="E188" s="19">
        <v>7426.24</v>
      </c>
      <c r="F188" s="19">
        <v>3460.51</v>
      </c>
      <c r="G188" s="19">
        <v>1192.78</v>
      </c>
      <c r="H188" s="19">
        <f t="shared" si="13"/>
        <v>4653.29</v>
      </c>
      <c r="I188" s="19">
        <v>0</v>
      </c>
      <c r="J188" s="19">
        <v>0</v>
      </c>
      <c r="K188" s="19">
        <v>2469.19</v>
      </c>
      <c r="L188" s="19">
        <v>0</v>
      </c>
      <c r="M188" s="19">
        <v>168.93</v>
      </c>
      <c r="N188" s="19">
        <v>0</v>
      </c>
      <c r="O188" s="19">
        <v>5656.94</v>
      </c>
      <c r="P188" s="19">
        <v>0</v>
      </c>
      <c r="Q188" s="19">
        <f t="shared" si="14"/>
        <v>5656.94</v>
      </c>
      <c r="R188" s="19">
        <v>19011.78</v>
      </c>
      <c r="S188" s="19">
        <f t="shared" si="15"/>
        <v>24668.719999999998</v>
      </c>
      <c r="T188" s="19">
        <v>3914.65</v>
      </c>
      <c r="U188" s="19"/>
      <c r="V188" s="19"/>
      <c r="W188" s="20">
        <f t="shared" si="16"/>
        <v>215660.15</v>
      </c>
      <c r="X188" s="19"/>
      <c r="Y188" s="21">
        <f t="shared" si="17"/>
        <v>215660.15</v>
      </c>
      <c r="Z188" s="22"/>
    </row>
    <row r="189" spans="1:26" ht="13.5">
      <c r="A189" s="23">
        <v>190</v>
      </c>
      <c r="B189" s="24" t="s">
        <v>225</v>
      </c>
      <c r="C189" s="17">
        <f t="shared" si="12"/>
        <v>199071.65999999997</v>
      </c>
      <c r="D189" s="18">
        <v>193130.55</v>
      </c>
      <c r="E189" s="19">
        <v>5941.11</v>
      </c>
      <c r="F189" s="19">
        <v>3984.54</v>
      </c>
      <c r="G189" s="19">
        <v>1797.86</v>
      </c>
      <c r="H189" s="19">
        <f t="shared" si="13"/>
        <v>5782.4</v>
      </c>
      <c r="I189" s="19">
        <v>0</v>
      </c>
      <c r="J189" s="25">
        <v>16279.87</v>
      </c>
      <c r="K189" s="25">
        <v>3029.16</v>
      </c>
      <c r="L189" s="19">
        <v>0</v>
      </c>
      <c r="M189" s="19">
        <v>217.94</v>
      </c>
      <c r="N189" s="19">
        <v>0</v>
      </c>
      <c r="O189" s="19">
        <v>14463.79</v>
      </c>
      <c r="P189" s="19">
        <v>1705.1029356125393</v>
      </c>
      <c r="Q189" s="19">
        <f t="shared" si="14"/>
        <v>16168.89</v>
      </c>
      <c r="R189" s="19"/>
      <c r="S189" s="19">
        <f t="shared" si="15"/>
        <v>16168.89</v>
      </c>
      <c r="T189" s="19">
        <v>13612.32</v>
      </c>
      <c r="U189" s="19"/>
      <c r="V189" s="19"/>
      <c r="W189" s="20">
        <f t="shared" si="16"/>
        <v>254162.24</v>
      </c>
      <c r="X189" s="19"/>
      <c r="Y189" s="21">
        <f t="shared" si="17"/>
        <v>254162.24</v>
      </c>
      <c r="Z189" s="22"/>
    </row>
    <row r="190" spans="1:26" ht="13.5">
      <c r="A190" s="23">
        <v>191</v>
      </c>
      <c r="B190" s="24" t="s">
        <v>226</v>
      </c>
      <c r="C190" s="17">
        <f t="shared" si="12"/>
        <v>528306.08</v>
      </c>
      <c r="D190" s="18">
        <v>508844.12</v>
      </c>
      <c r="E190" s="19">
        <v>19461.96</v>
      </c>
      <c r="F190" s="19">
        <v>10326.9</v>
      </c>
      <c r="G190" s="19">
        <v>3781.86</v>
      </c>
      <c r="H190" s="19">
        <f t="shared" si="13"/>
        <v>14108.76</v>
      </c>
      <c r="I190" s="19">
        <v>0</v>
      </c>
      <c r="J190" s="25">
        <v>21079.41</v>
      </c>
      <c r="K190" s="25">
        <v>2129.16</v>
      </c>
      <c r="L190" s="19">
        <v>0</v>
      </c>
      <c r="M190" s="19">
        <v>475.92</v>
      </c>
      <c r="N190" s="19">
        <v>0</v>
      </c>
      <c r="O190" s="19">
        <v>18981.98</v>
      </c>
      <c r="P190" s="19">
        <v>0</v>
      </c>
      <c r="Q190" s="19">
        <f t="shared" si="14"/>
        <v>18981.98</v>
      </c>
      <c r="R190" s="19"/>
      <c r="S190" s="19">
        <f t="shared" si="15"/>
        <v>18981.98</v>
      </c>
      <c r="T190" s="19">
        <v>41159.27</v>
      </c>
      <c r="U190" s="19">
        <v>943.82</v>
      </c>
      <c r="V190" s="19"/>
      <c r="W190" s="20">
        <f t="shared" si="16"/>
        <v>627184.3999999999</v>
      </c>
      <c r="X190" s="19"/>
      <c r="Y190" s="21">
        <f t="shared" si="17"/>
        <v>627184.3999999999</v>
      </c>
      <c r="Z190" s="22"/>
    </row>
    <row r="191" spans="1:26" ht="13.5">
      <c r="A191" s="23">
        <v>192</v>
      </c>
      <c r="B191" s="24" t="s">
        <v>227</v>
      </c>
      <c r="C191" s="17">
        <f t="shared" si="12"/>
        <v>366603.1</v>
      </c>
      <c r="D191" s="18">
        <v>352964.66</v>
      </c>
      <c r="E191" s="19">
        <v>13638.44</v>
      </c>
      <c r="F191" s="19">
        <v>7157.13</v>
      </c>
      <c r="G191" s="19">
        <v>2957.85</v>
      </c>
      <c r="H191" s="19">
        <f t="shared" si="13"/>
        <v>10114.98</v>
      </c>
      <c r="I191" s="19">
        <v>0</v>
      </c>
      <c r="J191" s="25">
        <v>11409.42</v>
      </c>
      <c r="K191" s="25">
        <v>3302.5989999999997</v>
      </c>
      <c r="L191" s="19">
        <v>0</v>
      </c>
      <c r="M191" s="19">
        <v>562.12</v>
      </c>
      <c r="N191" s="19">
        <v>2241.94</v>
      </c>
      <c r="O191" s="19">
        <v>18738.65</v>
      </c>
      <c r="P191" s="19">
        <v>2836.588135152486</v>
      </c>
      <c r="Q191" s="19">
        <f t="shared" si="14"/>
        <v>21575.24</v>
      </c>
      <c r="R191" s="19"/>
      <c r="S191" s="19">
        <f t="shared" si="15"/>
        <v>21575.24</v>
      </c>
      <c r="T191" s="19">
        <v>29172.19</v>
      </c>
      <c r="U191" s="19"/>
      <c r="V191" s="19"/>
      <c r="W191" s="20">
        <f t="shared" si="16"/>
        <v>444981.589</v>
      </c>
      <c r="X191" s="19"/>
      <c r="Y191" s="21">
        <f t="shared" si="17"/>
        <v>444981.589</v>
      </c>
      <c r="Z191" s="22"/>
    </row>
    <row r="192" spans="1:26" ht="13.5">
      <c r="A192" s="23">
        <v>193</v>
      </c>
      <c r="B192" s="24" t="s">
        <v>228</v>
      </c>
      <c r="C192" s="17">
        <f t="shared" si="12"/>
        <v>385152.77</v>
      </c>
      <c r="D192" s="18">
        <v>368237.57</v>
      </c>
      <c r="E192" s="19">
        <v>16915.2</v>
      </c>
      <c r="F192" s="19">
        <v>7346.05</v>
      </c>
      <c r="G192" s="19">
        <v>1855.57</v>
      </c>
      <c r="H192" s="19">
        <f t="shared" si="13"/>
        <v>9201.62</v>
      </c>
      <c r="I192" s="19">
        <v>0</v>
      </c>
      <c r="J192" s="19">
        <v>0</v>
      </c>
      <c r="K192" s="19">
        <v>1575.2235</v>
      </c>
      <c r="L192" s="19">
        <v>0</v>
      </c>
      <c r="M192" s="19">
        <v>341.93</v>
      </c>
      <c r="N192" s="19">
        <v>0</v>
      </c>
      <c r="O192" s="19">
        <v>13305.06</v>
      </c>
      <c r="P192" s="19">
        <v>0</v>
      </c>
      <c r="Q192" s="19">
        <f t="shared" si="14"/>
        <v>13305.06</v>
      </c>
      <c r="R192" s="19"/>
      <c r="S192" s="19">
        <f t="shared" si="15"/>
        <v>13305.06</v>
      </c>
      <c r="T192" s="19">
        <v>7780.81</v>
      </c>
      <c r="U192" s="19"/>
      <c r="V192" s="19"/>
      <c r="W192" s="20">
        <f t="shared" si="16"/>
        <v>417357.4135</v>
      </c>
      <c r="X192" s="19"/>
      <c r="Y192" s="21">
        <f t="shared" si="17"/>
        <v>417357.4135</v>
      </c>
      <c r="Z192" s="22"/>
    </row>
    <row r="193" spans="1:26" ht="13.5">
      <c r="A193" s="23">
        <v>194</v>
      </c>
      <c r="B193" s="24" t="s">
        <v>229</v>
      </c>
      <c r="C193" s="17">
        <f t="shared" si="12"/>
        <v>141267.64</v>
      </c>
      <c r="D193" s="18">
        <v>136652.94</v>
      </c>
      <c r="E193" s="19">
        <v>4614.7</v>
      </c>
      <c r="F193" s="19">
        <v>2800.86</v>
      </c>
      <c r="G193" s="19">
        <v>852.87</v>
      </c>
      <c r="H193" s="19">
        <f t="shared" si="13"/>
        <v>3653.73</v>
      </c>
      <c r="I193" s="19">
        <v>0</v>
      </c>
      <c r="J193" s="19">
        <v>0</v>
      </c>
      <c r="K193" s="19">
        <v>0</v>
      </c>
      <c r="L193" s="19">
        <v>0</v>
      </c>
      <c r="M193" s="19">
        <v>84.45</v>
      </c>
      <c r="N193" s="19">
        <v>0</v>
      </c>
      <c r="O193" s="19">
        <v>4084.07</v>
      </c>
      <c r="P193" s="19">
        <v>0</v>
      </c>
      <c r="Q193" s="19">
        <f t="shared" si="14"/>
        <v>4084.07</v>
      </c>
      <c r="R193" s="19"/>
      <c r="S193" s="19">
        <f t="shared" si="15"/>
        <v>4084.07</v>
      </c>
      <c r="T193" s="19">
        <v>2988.42</v>
      </c>
      <c r="U193" s="19">
        <v>131459.6</v>
      </c>
      <c r="V193" s="19"/>
      <c r="W193" s="20">
        <f t="shared" si="16"/>
        <v>283537.91000000003</v>
      </c>
      <c r="X193" s="19"/>
      <c r="Y193" s="21">
        <f t="shared" si="17"/>
        <v>283537.91000000003</v>
      </c>
      <c r="Z193" s="22"/>
    </row>
    <row r="194" spans="1:26" ht="13.5">
      <c r="A194" s="23">
        <v>195</v>
      </c>
      <c r="B194" s="24" t="s">
        <v>230</v>
      </c>
      <c r="C194" s="17">
        <f t="shared" si="12"/>
        <v>161766.55</v>
      </c>
      <c r="D194" s="18">
        <v>155697.77</v>
      </c>
      <c r="E194" s="19">
        <v>6068.78</v>
      </c>
      <c r="F194" s="19">
        <v>3154.75</v>
      </c>
      <c r="G194" s="19">
        <v>1271.57</v>
      </c>
      <c r="H194" s="19">
        <f t="shared" si="13"/>
        <v>4426.32</v>
      </c>
      <c r="I194" s="19">
        <v>0</v>
      </c>
      <c r="J194" s="19">
        <v>0</v>
      </c>
      <c r="K194" s="19">
        <v>795.416</v>
      </c>
      <c r="L194" s="19">
        <v>0</v>
      </c>
      <c r="M194" s="19">
        <v>173.78</v>
      </c>
      <c r="N194" s="19">
        <v>94.51</v>
      </c>
      <c r="O194" s="19">
        <v>7151.09</v>
      </c>
      <c r="P194" s="19">
        <v>0</v>
      </c>
      <c r="Q194" s="19">
        <f t="shared" si="14"/>
        <v>7151.09</v>
      </c>
      <c r="R194" s="19"/>
      <c r="S194" s="19">
        <f t="shared" si="15"/>
        <v>7151.09</v>
      </c>
      <c r="T194" s="19">
        <v>16049.99</v>
      </c>
      <c r="U194" s="19"/>
      <c r="V194" s="19"/>
      <c r="W194" s="20">
        <f t="shared" si="16"/>
        <v>190457.656</v>
      </c>
      <c r="X194" s="19"/>
      <c r="Y194" s="21">
        <f t="shared" si="17"/>
        <v>190457.656</v>
      </c>
      <c r="Z194" s="22"/>
    </row>
    <row r="195" spans="1:26" ht="13.5">
      <c r="A195" s="23">
        <v>196</v>
      </c>
      <c r="B195" s="24" t="s">
        <v>231</v>
      </c>
      <c r="C195" s="17">
        <f aca="true" t="shared" si="18" ref="C195:C227">+D195+E195</f>
        <v>816961.8300000001</v>
      </c>
      <c r="D195" s="18">
        <v>775895.81</v>
      </c>
      <c r="E195" s="19">
        <v>41066.02</v>
      </c>
      <c r="F195" s="19">
        <v>15234.66</v>
      </c>
      <c r="G195" s="19">
        <v>5265.84</v>
      </c>
      <c r="H195" s="19">
        <f aca="true" t="shared" si="19" ref="H195:H225">ROUND(F195+G195,2)</f>
        <v>20500.5</v>
      </c>
      <c r="I195" s="19">
        <v>0</v>
      </c>
      <c r="J195" s="19">
        <v>0</v>
      </c>
      <c r="K195" s="19">
        <v>6756.08</v>
      </c>
      <c r="L195" s="19">
        <v>0</v>
      </c>
      <c r="M195" s="19">
        <v>862.59</v>
      </c>
      <c r="N195" s="19">
        <v>3311.52</v>
      </c>
      <c r="O195" s="19">
        <v>25578.26</v>
      </c>
      <c r="P195" s="19">
        <v>0</v>
      </c>
      <c r="Q195" s="19">
        <f aca="true" t="shared" si="20" ref="Q195:Q225">ROUND(O195+P195,2)</f>
        <v>25578.26</v>
      </c>
      <c r="R195" s="19"/>
      <c r="S195" s="19">
        <f aca="true" t="shared" si="21" ref="S195:S227">+R195+Q195</f>
        <v>25578.26</v>
      </c>
      <c r="T195" s="19">
        <v>102745.1</v>
      </c>
      <c r="U195" s="19">
        <v>1558.99</v>
      </c>
      <c r="V195" s="19"/>
      <c r="W195" s="20">
        <f aca="true" t="shared" si="22" ref="W195:W227">+V195+U195+T195+S195+N195+M195+L195+K195+J195+I195+H195+C195</f>
        <v>978274.8700000001</v>
      </c>
      <c r="X195" s="19"/>
      <c r="Y195" s="21">
        <f aca="true" t="shared" si="23" ref="Y195:Y228">+W195+X195</f>
        <v>978274.8700000001</v>
      </c>
      <c r="Z195" s="22"/>
    </row>
    <row r="196" spans="1:26" ht="13.5">
      <c r="A196" s="23">
        <v>197</v>
      </c>
      <c r="B196" s="24" t="s">
        <v>232</v>
      </c>
      <c r="C196" s="17">
        <f t="shared" si="18"/>
        <v>226259.16</v>
      </c>
      <c r="D196" s="18">
        <v>218773.84</v>
      </c>
      <c r="E196" s="19">
        <v>7485.32</v>
      </c>
      <c r="F196" s="19">
        <v>4479.64</v>
      </c>
      <c r="G196" s="19">
        <v>1984.39</v>
      </c>
      <c r="H196" s="19">
        <f t="shared" si="19"/>
        <v>6464.03</v>
      </c>
      <c r="I196" s="19">
        <v>0</v>
      </c>
      <c r="J196" s="19">
        <v>0</v>
      </c>
      <c r="K196" s="19">
        <v>7278.23</v>
      </c>
      <c r="L196" s="19">
        <v>0</v>
      </c>
      <c r="M196" s="19">
        <v>253.21</v>
      </c>
      <c r="N196" s="19">
        <v>7263.45</v>
      </c>
      <c r="O196" s="19">
        <v>14492.66</v>
      </c>
      <c r="P196" s="19">
        <v>1901.0286335929193</v>
      </c>
      <c r="Q196" s="19">
        <f t="shared" si="20"/>
        <v>16393.69</v>
      </c>
      <c r="R196" s="19"/>
      <c r="S196" s="19">
        <f t="shared" si="21"/>
        <v>16393.69</v>
      </c>
      <c r="T196" s="19">
        <v>24480.6</v>
      </c>
      <c r="U196" s="19"/>
      <c r="V196" s="19"/>
      <c r="W196" s="20">
        <f t="shared" si="22"/>
        <v>288392.37</v>
      </c>
      <c r="X196" s="19"/>
      <c r="Y196" s="21">
        <f t="shared" si="23"/>
        <v>288392.37</v>
      </c>
      <c r="Z196" s="22"/>
    </row>
    <row r="197" spans="1:26" ht="13.5">
      <c r="A197" s="23">
        <v>198</v>
      </c>
      <c r="B197" s="24" t="s">
        <v>233</v>
      </c>
      <c r="C197" s="17">
        <f t="shared" si="18"/>
        <v>176050.01</v>
      </c>
      <c r="D197" s="18">
        <v>169627.92</v>
      </c>
      <c r="E197" s="19">
        <v>6422.09</v>
      </c>
      <c r="F197" s="19">
        <v>3445.52</v>
      </c>
      <c r="G197" s="19">
        <v>1477.88</v>
      </c>
      <c r="H197" s="19">
        <f t="shared" si="19"/>
        <v>4923.4</v>
      </c>
      <c r="I197" s="19">
        <v>0</v>
      </c>
      <c r="J197" s="19">
        <v>0</v>
      </c>
      <c r="K197" s="19">
        <v>0</v>
      </c>
      <c r="L197" s="19">
        <v>0</v>
      </c>
      <c r="M197" s="19">
        <v>248.5</v>
      </c>
      <c r="N197" s="19">
        <v>70.24</v>
      </c>
      <c r="O197" s="19">
        <v>9599.48</v>
      </c>
      <c r="P197" s="19">
        <v>1407.2965576408317</v>
      </c>
      <c r="Q197" s="19">
        <f t="shared" si="20"/>
        <v>11006.78</v>
      </c>
      <c r="R197" s="19"/>
      <c r="S197" s="19">
        <f t="shared" si="21"/>
        <v>11006.78</v>
      </c>
      <c r="T197" s="19">
        <v>19354.49</v>
      </c>
      <c r="U197" s="19"/>
      <c r="V197" s="19"/>
      <c r="W197" s="20">
        <f t="shared" si="22"/>
        <v>211653.42</v>
      </c>
      <c r="X197" s="19"/>
      <c r="Y197" s="21">
        <f t="shared" si="23"/>
        <v>211653.42</v>
      </c>
      <c r="Z197" s="22"/>
    </row>
    <row r="198" spans="1:26" ht="13.5">
      <c r="A198" s="23">
        <v>199</v>
      </c>
      <c r="B198" s="24" t="s">
        <v>234</v>
      </c>
      <c r="C198" s="17">
        <f t="shared" si="18"/>
        <v>961673.4600000001</v>
      </c>
      <c r="D198" s="18">
        <v>922400.79</v>
      </c>
      <c r="E198" s="19">
        <v>39272.67</v>
      </c>
      <c r="F198" s="19">
        <v>18540.46</v>
      </c>
      <c r="G198" s="19">
        <v>7081.71</v>
      </c>
      <c r="H198" s="19">
        <f t="shared" si="19"/>
        <v>25622.17</v>
      </c>
      <c r="I198" s="19">
        <v>0</v>
      </c>
      <c r="J198" s="19">
        <v>0</v>
      </c>
      <c r="K198" s="19">
        <v>7928.57</v>
      </c>
      <c r="L198" s="19">
        <v>12394.97</v>
      </c>
      <c r="M198" s="19">
        <v>1223.25</v>
      </c>
      <c r="N198" s="19">
        <v>5916.53</v>
      </c>
      <c r="O198" s="19">
        <v>35565.81</v>
      </c>
      <c r="P198" s="19">
        <v>0</v>
      </c>
      <c r="Q198" s="19">
        <f t="shared" si="20"/>
        <v>35565.81</v>
      </c>
      <c r="R198" s="19"/>
      <c r="S198" s="19">
        <f t="shared" si="21"/>
        <v>35565.81</v>
      </c>
      <c r="T198" s="19">
        <v>164914.6</v>
      </c>
      <c r="U198" s="19">
        <v>114761.11</v>
      </c>
      <c r="V198" s="19"/>
      <c r="W198" s="20">
        <f t="shared" si="22"/>
        <v>1330000.4700000002</v>
      </c>
      <c r="X198" s="19"/>
      <c r="Y198" s="21">
        <f t="shared" si="23"/>
        <v>1330000.4700000002</v>
      </c>
      <c r="Z198" s="22"/>
    </row>
    <row r="199" spans="1:26" ht="13.5">
      <c r="A199" s="23">
        <v>200</v>
      </c>
      <c r="B199" s="24" t="s">
        <v>235</v>
      </c>
      <c r="C199" s="17">
        <f t="shared" si="18"/>
        <v>377932.14</v>
      </c>
      <c r="D199" s="18">
        <v>363929.7</v>
      </c>
      <c r="E199" s="19">
        <v>14002.44</v>
      </c>
      <c r="F199" s="19">
        <v>7382.16</v>
      </c>
      <c r="G199" s="19">
        <v>2585.09</v>
      </c>
      <c r="H199" s="19">
        <f t="shared" si="19"/>
        <v>9967.25</v>
      </c>
      <c r="I199" s="19">
        <v>0</v>
      </c>
      <c r="J199" s="19">
        <v>0</v>
      </c>
      <c r="K199" s="19">
        <v>3272.48</v>
      </c>
      <c r="L199" s="19">
        <v>0</v>
      </c>
      <c r="M199" s="19">
        <v>304.96</v>
      </c>
      <c r="N199" s="19">
        <v>1944.98</v>
      </c>
      <c r="O199" s="19">
        <v>13045.75</v>
      </c>
      <c r="P199" s="19">
        <v>0</v>
      </c>
      <c r="Q199" s="19">
        <f t="shared" si="20"/>
        <v>13045.75</v>
      </c>
      <c r="R199" s="19"/>
      <c r="S199" s="19">
        <f t="shared" si="21"/>
        <v>13045.75</v>
      </c>
      <c r="T199" s="19">
        <v>20108.11</v>
      </c>
      <c r="U199" s="19">
        <v>2211.05</v>
      </c>
      <c r="V199" s="19"/>
      <c r="W199" s="20">
        <f t="shared" si="22"/>
        <v>428786.72000000003</v>
      </c>
      <c r="X199" s="19"/>
      <c r="Y199" s="21">
        <f t="shared" si="23"/>
        <v>428786.72000000003</v>
      </c>
      <c r="Z199" s="22"/>
    </row>
    <row r="200" spans="1:26" ht="13.5">
      <c r="A200" s="23">
        <v>201</v>
      </c>
      <c r="B200" s="24" t="s">
        <v>236</v>
      </c>
      <c r="C200" s="17">
        <f t="shared" si="18"/>
        <v>316216.76999999996</v>
      </c>
      <c r="D200" s="18">
        <v>308138.04</v>
      </c>
      <c r="E200" s="19">
        <v>8078.73</v>
      </c>
      <c r="F200" s="19">
        <v>6420.24</v>
      </c>
      <c r="G200" s="19">
        <v>2120.84</v>
      </c>
      <c r="H200" s="19">
        <f t="shared" si="19"/>
        <v>8541.08</v>
      </c>
      <c r="I200" s="19">
        <v>0</v>
      </c>
      <c r="J200" s="19">
        <v>0</v>
      </c>
      <c r="K200" s="19">
        <v>7535.94</v>
      </c>
      <c r="L200" s="19">
        <v>0</v>
      </c>
      <c r="M200" s="19">
        <v>424.14</v>
      </c>
      <c r="N200" s="19">
        <v>0</v>
      </c>
      <c r="O200" s="19">
        <v>11764.81</v>
      </c>
      <c r="P200" s="19">
        <v>0</v>
      </c>
      <c r="Q200" s="19">
        <f t="shared" si="20"/>
        <v>11764.81</v>
      </c>
      <c r="R200" s="19"/>
      <c r="S200" s="19">
        <f t="shared" si="21"/>
        <v>11764.81</v>
      </c>
      <c r="T200" s="19">
        <v>73080.96</v>
      </c>
      <c r="U200" s="19"/>
      <c r="V200" s="19"/>
      <c r="W200" s="20">
        <f t="shared" si="22"/>
        <v>417563.69999999995</v>
      </c>
      <c r="X200" s="19"/>
      <c r="Y200" s="21">
        <f t="shared" si="23"/>
        <v>417563.69999999995</v>
      </c>
      <c r="Z200" s="22"/>
    </row>
    <row r="201" spans="1:26" ht="13.5">
      <c r="A201" s="23">
        <v>202</v>
      </c>
      <c r="B201" s="24" t="s">
        <v>237</v>
      </c>
      <c r="C201" s="17">
        <f t="shared" si="18"/>
        <v>226072.93000000002</v>
      </c>
      <c r="D201" s="18">
        <v>216589.39</v>
      </c>
      <c r="E201" s="19">
        <v>9483.54</v>
      </c>
      <c r="F201" s="19">
        <v>4341.72</v>
      </c>
      <c r="G201" s="19">
        <v>1384.49</v>
      </c>
      <c r="H201" s="19">
        <f t="shared" si="19"/>
        <v>5726.21</v>
      </c>
      <c r="I201" s="19">
        <v>0</v>
      </c>
      <c r="J201" s="19">
        <v>0</v>
      </c>
      <c r="K201" s="19">
        <v>3431.62</v>
      </c>
      <c r="L201" s="19">
        <v>0</v>
      </c>
      <c r="M201" s="19">
        <v>173.71</v>
      </c>
      <c r="N201" s="19">
        <v>311.94</v>
      </c>
      <c r="O201" s="19">
        <v>6961.12</v>
      </c>
      <c r="P201" s="19">
        <v>0</v>
      </c>
      <c r="Q201" s="19">
        <f t="shared" si="20"/>
        <v>6961.12</v>
      </c>
      <c r="R201" s="19">
        <v>15513.39</v>
      </c>
      <c r="S201" s="19">
        <f t="shared" si="21"/>
        <v>22474.51</v>
      </c>
      <c r="T201" s="19">
        <v>8227.76</v>
      </c>
      <c r="U201" s="19"/>
      <c r="V201" s="19"/>
      <c r="W201" s="20">
        <f t="shared" si="22"/>
        <v>266418.68</v>
      </c>
      <c r="X201" s="19"/>
      <c r="Y201" s="21">
        <f t="shared" si="23"/>
        <v>266418.68</v>
      </c>
      <c r="Z201" s="22"/>
    </row>
    <row r="202" spans="1:26" ht="13.5">
      <c r="A202" s="23">
        <v>203</v>
      </c>
      <c r="B202" s="24" t="s">
        <v>238</v>
      </c>
      <c r="C202" s="17">
        <f t="shared" si="18"/>
        <v>443822.87999999995</v>
      </c>
      <c r="D202" s="18">
        <v>425743.22</v>
      </c>
      <c r="E202" s="19">
        <v>18079.66</v>
      </c>
      <c r="F202" s="19">
        <v>8559.65</v>
      </c>
      <c r="G202" s="19">
        <v>2761.25</v>
      </c>
      <c r="H202" s="19">
        <f t="shared" si="19"/>
        <v>11320.9</v>
      </c>
      <c r="I202" s="19">
        <v>0</v>
      </c>
      <c r="J202" s="19">
        <v>0</v>
      </c>
      <c r="K202" s="19">
        <v>1084.79</v>
      </c>
      <c r="L202" s="19">
        <v>0</v>
      </c>
      <c r="M202" s="19">
        <v>307.2</v>
      </c>
      <c r="N202" s="19">
        <v>0</v>
      </c>
      <c r="O202" s="19">
        <v>13851.78</v>
      </c>
      <c r="P202" s="19">
        <v>0</v>
      </c>
      <c r="Q202" s="19">
        <f t="shared" si="20"/>
        <v>13851.78</v>
      </c>
      <c r="R202" s="19"/>
      <c r="S202" s="19">
        <f t="shared" si="21"/>
        <v>13851.78</v>
      </c>
      <c r="T202" s="19">
        <v>16980.76</v>
      </c>
      <c r="U202" s="19"/>
      <c r="V202" s="19"/>
      <c r="W202" s="20">
        <f t="shared" si="22"/>
        <v>487368.30999999994</v>
      </c>
      <c r="X202" s="19"/>
      <c r="Y202" s="21">
        <f t="shared" si="23"/>
        <v>487368.30999999994</v>
      </c>
      <c r="Z202" s="22"/>
    </row>
    <row r="203" spans="1:26" ht="13.5">
      <c r="A203" s="23">
        <v>204</v>
      </c>
      <c r="B203" s="24" t="s">
        <v>239</v>
      </c>
      <c r="C203" s="17">
        <f t="shared" si="18"/>
        <v>548388.57</v>
      </c>
      <c r="D203" s="18">
        <v>532753.82</v>
      </c>
      <c r="E203" s="19">
        <v>15634.75</v>
      </c>
      <c r="F203" s="19">
        <v>11025.3</v>
      </c>
      <c r="G203" s="19">
        <v>4173.26</v>
      </c>
      <c r="H203" s="19">
        <f t="shared" si="19"/>
        <v>15198.56</v>
      </c>
      <c r="I203" s="19">
        <v>0</v>
      </c>
      <c r="J203" s="19">
        <v>0</v>
      </c>
      <c r="K203" s="19">
        <v>7910.14</v>
      </c>
      <c r="L203" s="19">
        <v>12394.97</v>
      </c>
      <c r="M203" s="19">
        <v>426.34</v>
      </c>
      <c r="N203" s="19">
        <v>0</v>
      </c>
      <c r="O203" s="19">
        <v>22002.46</v>
      </c>
      <c r="P203" s="19">
        <v>0</v>
      </c>
      <c r="Q203" s="19">
        <f t="shared" si="20"/>
        <v>22002.46</v>
      </c>
      <c r="R203" s="19"/>
      <c r="S203" s="19">
        <f t="shared" si="21"/>
        <v>22002.46</v>
      </c>
      <c r="T203" s="19">
        <v>45762.51</v>
      </c>
      <c r="U203" s="19">
        <v>5111.73</v>
      </c>
      <c r="V203" s="19"/>
      <c r="W203" s="20">
        <f t="shared" si="22"/>
        <v>657195.2799999999</v>
      </c>
      <c r="X203" s="19"/>
      <c r="Y203" s="21">
        <f t="shared" si="23"/>
        <v>657195.2799999999</v>
      </c>
      <c r="Z203" s="22"/>
    </row>
    <row r="204" spans="1:26" ht="13.5">
      <c r="A204" s="23">
        <v>205</v>
      </c>
      <c r="B204" s="24" t="s">
        <v>240</v>
      </c>
      <c r="C204" s="17">
        <f t="shared" si="18"/>
        <v>47210732.06</v>
      </c>
      <c r="D204" s="18">
        <v>46014601.1</v>
      </c>
      <c r="E204" s="19">
        <v>1196130.96</v>
      </c>
      <c r="F204" s="19">
        <v>925552.8</v>
      </c>
      <c r="G204" s="19">
        <v>406169.67</v>
      </c>
      <c r="H204" s="19">
        <f t="shared" si="19"/>
        <v>1331722.47</v>
      </c>
      <c r="I204" s="19">
        <v>0</v>
      </c>
      <c r="J204" s="19">
        <v>0</v>
      </c>
      <c r="K204" s="19">
        <v>4434.48</v>
      </c>
      <c r="L204" s="19">
        <v>109488.86</v>
      </c>
      <c r="M204" s="19">
        <v>69319.24</v>
      </c>
      <c r="N204" s="19">
        <v>108731.74</v>
      </c>
      <c r="O204" s="19">
        <v>2276883.72</v>
      </c>
      <c r="P204" s="19">
        <v>132726.87636631087</v>
      </c>
      <c r="Q204" s="19">
        <f t="shared" si="20"/>
        <v>2409610.6</v>
      </c>
      <c r="R204" s="19"/>
      <c r="S204" s="19">
        <f t="shared" si="21"/>
        <v>2409610.6</v>
      </c>
      <c r="T204" s="19">
        <v>3385742.91</v>
      </c>
      <c r="U204" s="19">
        <v>4751757.03</v>
      </c>
      <c r="V204" s="19">
        <v>86232</v>
      </c>
      <c r="W204" s="20">
        <f t="shared" si="22"/>
        <v>59467771.39</v>
      </c>
      <c r="X204" s="19"/>
      <c r="Y204" s="21">
        <f t="shared" si="23"/>
        <v>59467771.39</v>
      </c>
      <c r="Z204" s="22"/>
    </row>
    <row r="205" spans="1:26" ht="13.5">
      <c r="A205" s="23">
        <v>206</v>
      </c>
      <c r="B205" s="24" t="s">
        <v>241</v>
      </c>
      <c r="C205" s="17">
        <f t="shared" si="18"/>
        <v>186864.5</v>
      </c>
      <c r="D205" s="18">
        <v>180533.98</v>
      </c>
      <c r="E205" s="19">
        <v>6330.52</v>
      </c>
      <c r="F205" s="19">
        <v>3689.73</v>
      </c>
      <c r="G205" s="19">
        <v>1504</v>
      </c>
      <c r="H205" s="19">
        <f t="shared" si="19"/>
        <v>5193.73</v>
      </c>
      <c r="I205" s="19">
        <v>0</v>
      </c>
      <c r="J205" s="19">
        <v>0</v>
      </c>
      <c r="K205" s="19">
        <v>6165.67</v>
      </c>
      <c r="L205" s="19">
        <v>0</v>
      </c>
      <c r="M205" s="19">
        <v>212.92</v>
      </c>
      <c r="N205" s="19">
        <v>0</v>
      </c>
      <c r="O205" s="19">
        <v>10083.18</v>
      </c>
      <c r="P205" s="19">
        <v>1397.827624250079</v>
      </c>
      <c r="Q205" s="19">
        <f t="shared" si="20"/>
        <v>11481.01</v>
      </c>
      <c r="R205" s="19">
        <v>16837.53</v>
      </c>
      <c r="S205" s="19">
        <f t="shared" si="21"/>
        <v>28318.54</v>
      </c>
      <c r="T205" s="19">
        <v>10521.55</v>
      </c>
      <c r="U205" s="19"/>
      <c r="V205" s="19"/>
      <c r="W205" s="20">
        <f t="shared" si="22"/>
        <v>237276.90999999997</v>
      </c>
      <c r="X205" s="19"/>
      <c r="Y205" s="21">
        <f t="shared" si="23"/>
        <v>237276.90999999997</v>
      </c>
      <c r="Z205" s="22"/>
    </row>
    <row r="206" spans="1:26" ht="13.5">
      <c r="A206" s="23">
        <v>207</v>
      </c>
      <c r="B206" s="24" t="s">
        <v>242</v>
      </c>
      <c r="C206" s="17">
        <f t="shared" si="18"/>
        <v>531175.55</v>
      </c>
      <c r="D206" s="18">
        <v>513010.57</v>
      </c>
      <c r="E206" s="19">
        <v>18164.98</v>
      </c>
      <c r="F206" s="19">
        <v>10476.93</v>
      </c>
      <c r="G206" s="19">
        <v>4269.92</v>
      </c>
      <c r="H206" s="19">
        <f t="shared" si="19"/>
        <v>14746.85</v>
      </c>
      <c r="I206" s="19">
        <v>0</v>
      </c>
      <c r="J206" s="19">
        <v>0</v>
      </c>
      <c r="K206" s="19">
        <v>9211.45</v>
      </c>
      <c r="L206" s="19">
        <v>0</v>
      </c>
      <c r="M206" s="19">
        <v>737.29</v>
      </c>
      <c r="N206" s="19">
        <v>572.23</v>
      </c>
      <c r="O206" s="19">
        <v>26153.98</v>
      </c>
      <c r="P206" s="19">
        <v>4082.8922581328106</v>
      </c>
      <c r="Q206" s="19">
        <f t="shared" si="20"/>
        <v>30236.87</v>
      </c>
      <c r="R206" s="19"/>
      <c r="S206" s="19">
        <f t="shared" si="21"/>
        <v>30236.87</v>
      </c>
      <c r="T206" s="19">
        <v>53209.24</v>
      </c>
      <c r="U206" s="19"/>
      <c r="V206" s="19"/>
      <c r="W206" s="20">
        <f t="shared" si="22"/>
        <v>639889.48</v>
      </c>
      <c r="X206" s="19"/>
      <c r="Y206" s="21">
        <f t="shared" si="23"/>
        <v>639889.48</v>
      </c>
      <c r="Z206" s="22"/>
    </row>
    <row r="207" spans="1:26" ht="13.5">
      <c r="A207" s="23">
        <v>208</v>
      </c>
      <c r="B207" s="24" t="s">
        <v>243</v>
      </c>
      <c r="C207" s="17">
        <f t="shared" si="18"/>
        <v>85890.24</v>
      </c>
      <c r="D207" s="18">
        <v>83861.91</v>
      </c>
      <c r="E207" s="19">
        <v>2028.33</v>
      </c>
      <c r="F207" s="19">
        <v>1754.97</v>
      </c>
      <c r="G207" s="19">
        <v>738.3</v>
      </c>
      <c r="H207" s="19">
        <f t="shared" si="19"/>
        <v>2493.27</v>
      </c>
      <c r="I207" s="19">
        <v>0</v>
      </c>
      <c r="J207" s="19">
        <v>0</v>
      </c>
      <c r="K207" s="19">
        <v>0</v>
      </c>
      <c r="L207" s="19">
        <v>0</v>
      </c>
      <c r="M207" s="19">
        <v>89.29</v>
      </c>
      <c r="N207" s="19">
        <v>0</v>
      </c>
      <c r="O207" s="19">
        <v>5773.96</v>
      </c>
      <c r="P207" s="19">
        <v>662.4503269064734</v>
      </c>
      <c r="Q207" s="19">
        <f t="shared" si="20"/>
        <v>6436.41</v>
      </c>
      <c r="R207" s="19">
        <v>12264.61</v>
      </c>
      <c r="S207" s="19">
        <f t="shared" si="21"/>
        <v>18701.02</v>
      </c>
      <c r="T207" s="19">
        <v>1956.73</v>
      </c>
      <c r="U207" s="19"/>
      <c r="V207" s="19"/>
      <c r="W207" s="20">
        <f t="shared" si="22"/>
        <v>109130.55</v>
      </c>
      <c r="X207" s="19"/>
      <c r="Y207" s="21">
        <f t="shared" si="23"/>
        <v>109130.55</v>
      </c>
      <c r="Z207" s="22"/>
    </row>
    <row r="208" spans="1:26" ht="13.5">
      <c r="A208" s="23">
        <v>209</v>
      </c>
      <c r="B208" s="24" t="s">
        <v>244</v>
      </c>
      <c r="C208" s="17">
        <f t="shared" si="18"/>
        <v>219977.25999999998</v>
      </c>
      <c r="D208" s="18">
        <v>211919.86</v>
      </c>
      <c r="E208" s="19">
        <v>8057.4</v>
      </c>
      <c r="F208" s="19">
        <v>4303.03</v>
      </c>
      <c r="G208" s="19">
        <v>1291.5</v>
      </c>
      <c r="H208" s="19">
        <f t="shared" si="19"/>
        <v>5594.53</v>
      </c>
      <c r="I208" s="19">
        <v>0</v>
      </c>
      <c r="J208" s="19">
        <v>0</v>
      </c>
      <c r="K208" s="19">
        <v>2485.73</v>
      </c>
      <c r="L208" s="19">
        <v>0</v>
      </c>
      <c r="M208" s="19">
        <v>250.61</v>
      </c>
      <c r="N208" s="19">
        <v>0</v>
      </c>
      <c r="O208" s="19">
        <v>7168.39</v>
      </c>
      <c r="P208" s="19">
        <v>0</v>
      </c>
      <c r="Q208" s="19">
        <f t="shared" si="20"/>
        <v>7168.39</v>
      </c>
      <c r="R208" s="19"/>
      <c r="S208" s="19">
        <f t="shared" si="21"/>
        <v>7168.39</v>
      </c>
      <c r="T208" s="19">
        <v>8328.28</v>
      </c>
      <c r="U208" s="19"/>
      <c r="V208" s="19"/>
      <c r="W208" s="20">
        <f t="shared" si="22"/>
        <v>243804.8</v>
      </c>
      <c r="X208" s="19"/>
      <c r="Y208" s="21">
        <f t="shared" si="23"/>
        <v>243804.8</v>
      </c>
      <c r="Z208" s="22"/>
    </row>
    <row r="209" spans="1:26" ht="13.5">
      <c r="A209" s="23">
        <v>210</v>
      </c>
      <c r="B209" s="24" t="s">
        <v>245</v>
      </c>
      <c r="C209" s="17">
        <f t="shared" si="18"/>
        <v>570011.32</v>
      </c>
      <c r="D209" s="18">
        <v>550831.61</v>
      </c>
      <c r="E209" s="19">
        <v>19179.71</v>
      </c>
      <c r="F209" s="19">
        <v>11263.91</v>
      </c>
      <c r="G209" s="19">
        <v>3227.28</v>
      </c>
      <c r="H209" s="19">
        <f t="shared" si="19"/>
        <v>14491.19</v>
      </c>
      <c r="I209" s="19">
        <v>0</v>
      </c>
      <c r="J209" s="19">
        <v>0</v>
      </c>
      <c r="K209" s="19">
        <v>1344.89</v>
      </c>
      <c r="L209" s="19">
        <v>0</v>
      </c>
      <c r="M209" s="19">
        <v>632.75</v>
      </c>
      <c r="N209" s="19">
        <v>103.81</v>
      </c>
      <c r="O209" s="19">
        <v>17096</v>
      </c>
      <c r="P209" s="19">
        <v>0</v>
      </c>
      <c r="Q209" s="19">
        <f t="shared" si="20"/>
        <v>17096</v>
      </c>
      <c r="R209" s="19"/>
      <c r="S209" s="19">
        <f t="shared" si="21"/>
        <v>17096</v>
      </c>
      <c r="T209" s="19">
        <v>25597.05</v>
      </c>
      <c r="U209" s="19">
        <v>11395.98</v>
      </c>
      <c r="V209" s="19"/>
      <c r="W209" s="20">
        <f t="shared" si="22"/>
        <v>640672.99</v>
      </c>
      <c r="X209" s="19"/>
      <c r="Y209" s="21">
        <f t="shared" si="23"/>
        <v>640672.99</v>
      </c>
      <c r="Z209" s="22"/>
    </row>
    <row r="210" spans="1:26" ht="13.5">
      <c r="A210" s="23">
        <v>211</v>
      </c>
      <c r="B210" s="24" t="s">
        <v>246</v>
      </c>
      <c r="C210" s="17">
        <f t="shared" si="18"/>
        <v>176091.88</v>
      </c>
      <c r="D210" s="18">
        <v>171323.38</v>
      </c>
      <c r="E210" s="19">
        <v>4768.5</v>
      </c>
      <c r="F210" s="19">
        <v>3557.18</v>
      </c>
      <c r="G210" s="19">
        <v>1423.39</v>
      </c>
      <c r="H210" s="19">
        <f t="shared" si="19"/>
        <v>4980.57</v>
      </c>
      <c r="I210" s="19">
        <v>0</v>
      </c>
      <c r="J210" s="19">
        <v>0</v>
      </c>
      <c r="K210" s="19">
        <v>2490.39</v>
      </c>
      <c r="L210" s="19">
        <v>0</v>
      </c>
      <c r="M210" s="19">
        <v>379.26</v>
      </c>
      <c r="N210" s="19">
        <v>0</v>
      </c>
      <c r="O210" s="19">
        <v>7557.36</v>
      </c>
      <c r="P210" s="19">
        <v>1490.9056160943007</v>
      </c>
      <c r="Q210" s="19">
        <f t="shared" si="20"/>
        <v>9048.27</v>
      </c>
      <c r="R210" s="19"/>
      <c r="S210" s="19">
        <f t="shared" si="21"/>
        <v>9048.27</v>
      </c>
      <c r="T210" s="19">
        <v>23058.79</v>
      </c>
      <c r="U210" s="19">
        <v>1682.97</v>
      </c>
      <c r="V210" s="19"/>
      <c r="W210" s="20">
        <f t="shared" si="22"/>
        <v>217732.13</v>
      </c>
      <c r="X210" s="19"/>
      <c r="Y210" s="21">
        <f t="shared" si="23"/>
        <v>217732.13</v>
      </c>
      <c r="Z210" s="22"/>
    </row>
    <row r="211" spans="1:26" ht="13.5">
      <c r="A211" s="23">
        <v>212</v>
      </c>
      <c r="B211" s="24" t="s">
        <v>247</v>
      </c>
      <c r="C211" s="17">
        <f t="shared" si="18"/>
        <v>230034.34</v>
      </c>
      <c r="D211" s="18">
        <v>223106.85</v>
      </c>
      <c r="E211" s="19">
        <v>6927.49</v>
      </c>
      <c r="F211" s="19">
        <v>4600.1</v>
      </c>
      <c r="G211" s="19">
        <v>2118.62</v>
      </c>
      <c r="H211" s="19">
        <f t="shared" si="19"/>
        <v>6718.72</v>
      </c>
      <c r="I211" s="19">
        <v>0</v>
      </c>
      <c r="J211" s="19">
        <v>0</v>
      </c>
      <c r="K211" s="19">
        <v>4309.48</v>
      </c>
      <c r="L211" s="19">
        <v>0</v>
      </c>
      <c r="M211" s="19">
        <v>260.83</v>
      </c>
      <c r="N211" s="19">
        <v>0</v>
      </c>
      <c r="O211" s="19">
        <v>16599.28</v>
      </c>
      <c r="P211" s="19">
        <v>2054.7189917941623</v>
      </c>
      <c r="Q211" s="19">
        <f t="shared" si="20"/>
        <v>18654</v>
      </c>
      <c r="R211" s="19"/>
      <c r="S211" s="19">
        <f t="shared" si="21"/>
        <v>18654</v>
      </c>
      <c r="T211" s="19">
        <v>26181.32</v>
      </c>
      <c r="U211" s="19"/>
      <c r="V211" s="19"/>
      <c r="W211" s="20">
        <f t="shared" si="22"/>
        <v>286158.69</v>
      </c>
      <c r="X211" s="19"/>
      <c r="Y211" s="21">
        <f t="shared" si="23"/>
        <v>286158.69</v>
      </c>
      <c r="Z211" s="22"/>
    </row>
    <row r="212" spans="1:26" ht="13.5">
      <c r="A212" s="23">
        <v>213</v>
      </c>
      <c r="B212" s="24" t="s">
        <v>248</v>
      </c>
      <c r="C212" s="17">
        <f t="shared" si="18"/>
        <v>579900.57</v>
      </c>
      <c r="D212" s="18">
        <v>564664.32</v>
      </c>
      <c r="E212" s="19">
        <v>15236.25</v>
      </c>
      <c r="F212" s="19">
        <v>11745.7</v>
      </c>
      <c r="G212" s="19">
        <v>4669.56</v>
      </c>
      <c r="H212" s="19">
        <f t="shared" si="19"/>
        <v>16415.26</v>
      </c>
      <c r="I212" s="19">
        <v>0</v>
      </c>
      <c r="J212" s="19">
        <v>0</v>
      </c>
      <c r="K212" s="19">
        <v>3150.92</v>
      </c>
      <c r="L212" s="19">
        <v>0</v>
      </c>
      <c r="M212" s="19">
        <v>697.86</v>
      </c>
      <c r="N212" s="19">
        <v>3693.7</v>
      </c>
      <c r="O212" s="19">
        <v>25055.89</v>
      </c>
      <c r="P212" s="19">
        <v>4567.249774899307</v>
      </c>
      <c r="Q212" s="19">
        <f t="shared" si="20"/>
        <v>29623.14</v>
      </c>
      <c r="R212" s="19"/>
      <c r="S212" s="19">
        <f t="shared" si="21"/>
        <v>29623.14</v>
      </c>
      <c r="T212" s="19">
        <v>82720.83</v>
      </c>
      <c r="U212" s="19"/>
      <c r="V212" s="19"/>
      <c r="W212" s="20">
        <f t="shared" si="22"/>
        <v>716202.2799999999</v>
      </c>
      <c r="X212" s="19"/>
      <c r="Y212" s="21">
        <f t="shared" si="23"/>
        <v>716202.2799999999</v>
      </c>
      <c r="Z212" s="22"/>
    </row>
    <row r="213" spans="1:26" ht="13.5">
      <c r="A213" s="23">
        <v>214</v>
      </c>
      <c r="B213" s="24" t="s">
        <v>249</v>
      </c>
      <c r="C213" s="17">
        <f t="shared" si="18"/>
        <v>235496.09</v>
      </c>
      <c r="D213" s="18">
        <v>226118.94</v>
      </c>
      <c r="E213" s="19">
        <v>9377.15</v>
      </c>
      <c r="F213" s="19">
        <v>4556.29</v>
      </c>
      <c r="G213" s="19">
        <v>1585.68</v>
      </c>
      <c r="H213" s="19">
        <f t="shared" si="19"/>
        <v>6141.97</v>
      </c>
      <c r="I213" s="19">
        <v>0</v>
      </c>
      <c r="J213" s="19">
        <v>0</v>
      </c>
      <c r="K213" s="19">
        <v>739.984</v>
      </c>
      <c r="L213" s="19">
        <v>0</v>
      </c>
      <c r="M213" s="19">
        <v>173.21</v>
      </c>
      <c r="N213" s="19">
        <v>0</v>
      </c>
      <c r="O213" s="19">
        <v>7899.06</v>
      </c>
      <c r="P213" s="19">
        <v>0</v>
      </c>
      <c r="Q213" s="19">
        <f t="shared" si="20"/>
        <v>7899.06</v>
      </c>
      <c r="R213" s="19"/>
      <c r="S213" s="19">
        <f t="shared" si="21"/>
        <v>7899.06</v>
      </c>
      <c r="T213" s="19">
        <v>9400.25</v>
      </c>
      <c r="U213" s="19"/>
      <c r="V213" s="19"/>
      <c r="W213" s="20">
        <f t="shared" si="22"/>
        <v>259850.564</v>
      </c>
      <c r="X213" s="19"/>
      <c r="Y213" s="21">
        <f t="shared" si="23"/>
        <v>259850.564</v>
      </c>
      <c r="Z213" s="22"/>
    </row>
    <row r="214" spans="1:26" ht="13.5">
      <c r="A214" s="23">
        <v>215</v>
      </c>
      <c r="B214" s="24" t="s">
        <v>250</v>
      </c>
      <c r="C214" s="17">
        <f t="shared" si="18"/>
        <v>504110.11000000004</v>
      </c>
      <c r="D214" s="18">
        <v>484452.21</v>
      </c>
      <c r="E214" s="19">
        <v>19657.9</v>
      </c>
      <c r="F214" s="19">
        <v>9781.13</v>
      </c>
      <c r="G214" s="19">
        <v>3991.46</v>
      </c>
      <c r="H214" s="19">
        <f t="shared" si="19"/>
        <v>13772.59</v>
      </c>
      <c r="I214" s="19">
        <v>0</v>
      </c>
      <c r="J214" s="19">
        <v>0</v>
      </c>
      <c r="K214" s="19">
        <v>8939.75</v>
      </c>
      <c r="L214" s="19">
        <v>12394.97</v>
      </c>
      <c r="M214" s="19">
        <v>394.25</v>
      </c>
      <c r="N214" s="19">
        <v>0</v>
      </c>
      <c r="O214" s="19">
        <v>25100.12</v>
      </c>
      <c r="P214" s="19">
        <v>0</v>
      </c>
      <c r="Q214" s="19">
        <f t="shared" si="20"/>
        <v>25100.12</v>
      </c>
      <c r="R214" s="19"/>
      <c r="S214" s="19">
        <f t="shared" si="21"/>
        <v>25100.12</v>
      </c>
      <c r="T214" s="19">
        <v>35569.44</v>
      </c>
      <c r="U214" s="19">
        <v>1054.25</v>
      </c>
      <c r="V214" s="19"/>
      <c r="W214" s="20">
        <f t="shared" si="22"/>
        <v>601335.48</v>
      </c>
      <c r="X214" s="19"/>
      <c r="Y214" s="21">
        <f t="shared" si="23"/>
        <v>601335.48</v>
      </c>
      <c r="Z214" s="22"/>
    </row>
    <row r="215" spans="1:26" ht="13.5">
      <c r="A215" s="23">
        <v>216</v>
      </c>
      <c r="B215" s="24" t="s">
        <v>251</v>
      </c>
      <c r="C215" s="17">
        <f t="shared" si="18"/>
        <v>102049.04</v>
      </c>
      <c r="D215" s="18">
        <v>99006.9</v>
      </c>
      <c r="E215" s="19">
        <v>3042.14</v>
      </c>
      <c r="F215" s="19">
        <v>2042.8</v>
      </c>
      <c r="G215" s="19">
        <v>511.52</v>
      </c>
      <c r="H215" s="19">
        <f t="shared" si="19"/>
        <v>2554.32</v>
      </c>
      <c r="I215" s="19">
        <v>0</v>
      </c>
      <c r="J215" s="19">
        <v>0</v>
      </c>
      <c r="K215" s="19">
        <v>0</v>
      </c>
      <c r="L215" s="19">
        <v>0</v>
      </c>
      <c r="M215" s="19">
        <v>129.01</v>
      </c>
      <c r="N215" s="19">
        <v>37.7</v>
      </c>
      <c r="O215" s="19">
        <v>3442.61</v>
      </c>
      <c r="P215" s="19">
        <v>0</v>
      </c>
      <c r="Q215" s="19">
        <f t="shared" si="20"/>
        <v>3442.61</v>
      </c>
      <c r="R215" s="19"/>
      <c r="S215" s="19">
        <f t="shared" si="21"/>
        <v>3442.61</v>
      </c>
      <c r="T215" s="19">
        <v>4739.6</v>
      </c>
      <c r="U215" s="19"/>
      <c r="V215" s="19"/>
      <c r="W215" s="20">
        <f t="shared" si="22"/>
        <v>112952.28</v>
      </c>
      <c r="X215" s="19"/>
      <c r="Y215" s="21">
        <f t="shared" si="23"/>
        <v>112952.28</v>
      </c>
      <c r="Z215" s="22"/>
    </row>
    <row r="216" spans="1:26" ht="13.5">
      <c r="A216" s="23">
        <v>217</v>
      </c>
      <c r="B216" s="65" t="s">
        <v>252</v>
      </c>
      <c r="C216" s="17">
        <f t="shared" si="18"/>
        <v>327140.64</v>
      </c>
      <c r="D216" s="18">
        <v>322961.78</v>
      </c>
      <c r="E216" s="19">
        <v>4178.86</v>
      </c>
      <c r="F216" s="19">
        <v>6685.41</v>
      </c>
      <c r="G216" s="19">
        <v>2324.03</v>
      </c>
      <c r="H216" s="19">
        <f t="shared" si="19"/>
        <v>9009.44</v>
      </c>
      <c r="I216" s="66">
        <v>23121.31926</v>
      </c>
      <c r="J216" s="19">
        <v>0</v>
      </c>
      <c r="K216" s="19">
        <v>4066.05</v>
      </c>
      <c r="L216" s="19">
        <v>0</v>
      </c>
      <c r="M216" s="19">
        <v>493.34</v>
      </c>
      <c r="N216" s="19">
        <v>1125.88</v>
      </c>
      <c r="O216" s="19">
        <v>12292.52</v>
      </c>
      <c r="P216" s="19">
        <v>0</v>
      </c>
      <c r="Q216" s="19">
        <f t="shared" si="20"/>
        <v>12292.52</v>
      </c>
      <c r="R216" s="19"/>
      <c r="S216" s="19">
        <f t="shared" si="21"/>
        <v>12292.52</v>
      </c>
      <c r="T216" s="19">
        <v>123393.97</v>
      </c>
      <c r="U216" s="19">
        <v>12968.66</v>
      </c>
      <c r="V216" s="19"/>
      <c r="W216" s="20">
        <f t="shared" si="22"/>
        <v>513611.81926</v>
      </c>
      <c r="X216" s="19">
        <v>10000</v>
      </c>
      <c r="Y216" s="21">
        <f t="shared" si="23"/>
        <v>523611.81926</v>
      </c>
      <c r="Z216" s="22"/>
    </row>
    <row r="217" spans="1:26" ht="13.5">
      <c r="A217" s="23">
        <v>219</v>
      </c>
      <c r="B217" s="24" t="s">
        <v>253</v>
      </c>
      <c r="C217" s="17">
        <f t="shared" si="18"/>
        <v>396794.56</v>
      </c>
      <c r="D217" s="18">
        <v>382692.29</v>
      </c>
      <c r="E217" s="19">
        <v>14102.27</v>
      </c>
      <c r="F217" s="19">
        <v>7790.71</v>
      </c>
      <c r="G217" s="19">
        <v>3576.72</v>
      </c>
      <c r="H217" s="19">
        <f t="shared" si="19"/>
        <v>11367.43</v>
      </c>
      <c r="I217" s="19">
        <v>0</v>
      </c>
      <c r="J217" s="19">
        <v>0</v>
      </c>
      <c r="K217" s="19">
        <v>9941.64</v>
      </c>
      <c r="L217" s="19">
        <v>0</v>
      </c>
      <c r="M217" s="19">
        <v>591.36</v>
      </c>
      <c r="N217" s="19">
        <v>0</v>
      </c>
      <c r="O217" s="19">
        <v>27332.46</v>
      </c>
      <c r="P217" s="19">
        <v>3404.7107804507286</v>
      </c>
      <c r="Q217" s="19">
        <f t="shared" si="20"/>
        <v>30737.17</v>
      </c>
      <c r="R217" s="19"/>
      <c r="S217" s="19">
        <f t="shared" si="21"/>
        <v>30737.17</v>
      </c>
      <c r="T217" s="19">
        <v>41627.07</v>
      </c>
      <c r="U217" s="19"/>
      <c r="V217" s="19"/>
      <c r="W217" s="20">
        <f t="shared" si="22"/>
        <v>491059.23</v>
      </c>
      <c r="X217" s="19">
        <v>11400</v>
      </c>
      <c r="Y217" s="21">
        <f t="shared" si="23"/>
        <v>502459.23</v>
      </c>
      <c r="Z217" s="22"/>
    </row>
    <row r="218" spans="1:26" ht="13.5">
      <c r="A218" s="23">
        <v>220</v>
      </c>
      <c r="B218" s="24" t="s">
        <v>254</v>
      </c>
      <c r="C218" s="17">
        <f t="shared" si="18"/>
        <v>121439.01999999999</v>
      </c>
      <c r="D218" s="18">
        <v>117592.04</v>
      </c>
      <c r="E218" s="19">
        <v>3846.98</v>
      </c>
      <c r="F218" s="19">
        <v>2415.76</v>
      </c>
      <c r="G218" s="19">
        <v>941.28</v>
      </c>
      <c r="H218" s="19">
        <f t="shared" si="19"/>
        <v>3357.04</v>
      </c>
      <c r="I218" s="19">
        <v>0</v>
      </c>
      <c r="J218" s="19">
        <v>0</v>
      </c>
      <c r="K218" s="19">
        <v>0</v>
      </c>
      <c r="L218" s="19">
        <v>0</v>
      </c>
      <c r="M218" s="19">
        <v>86.69</v>
      </c>
      <c r="N218" s="19">
        <v>89.35</v>
      </c>
      <c r="O218" s="19">
        <v>5179.88</v>
      </c>
      <c r="P218" s="19">
        <v>933.3352558411307</v>
      </c>
      <c r="Q218" s="19">
        <f t="shared" si="20"/>
        <v>6113.22</v>
      </c>
      <c r="R218" s="19"/>
      <c r="S218" s="19">
        <f t="shared" si="21"/>
        <v>6113.22</v>
      </c>
      <c r="T218" s="19">
        <v>10032.62</v>
      </c>
      <c r="U218" s="19"/>
      <c r="V218" s="19"/>
      <c r="W218" s="20">
        <f t="shared" si="22"/>
        <v>141117.94</v>
      </c>
      <c r="X218" s="19"/>
      <c r="Y218" s="21">
        <f t="shared" si="23"/>
        <v>141117.94</v>
      </c>
      <c r="Z218" s="22"/>
    </row>
    <row r="219" spans="1:26" ht="13.5">
      <c r="A219" s="23">
        <v>221</v>
      </c>
      <c r="B219" s="24" t="s">
        <v>255</v>
      </c>
      <c r="C219" s="17">
        <f t="shared" si="18"/>
        <v>225403.69</v>
      </c>
      <c r="D219" s="18">
        <v>215310.68</v>
      </c>
      <c r="E219" s="19">
        <v>10093.01</v>
      </c>
      <c r="F219" s="19">
        <v>4286.17</v>
      </c>
      <c r="G219" s="19">
        <v>1776.42</v>
      </c>
      <c r="H219" s="19">
        <f t="shared" si="19"/>
        <v>6062.59</v>
      </c>
      <c r="I219" s="19">
        <v>0</v>
      </c>
      <c r="J219" s="19">
        <v>0</v>
      </c>
      <c r="K219" s="19">
        <v>4921.22</v>
      </c>
      <c r="L219" s="19">
        <v>0</v>
      </c>
      <c r="M219" s="19">
        <v>208.65</v>
      </c>
      <c r="N219" s="19">
        <v>3253.16</v>
      </c>
      <c r="O219" s="19">
        <v>11056.48</v>
      </c>
      <c r="P219" s="19">
        <v>1715.8999367859897</v>
      </c>
      <c r="Q219" s="19">
        <f t="shared" si="20"/>
        <v>12772.38</v>
      </c>
      <c r="R219" s="19">
        <v>30395.61</v>
      </c>
      <c r="S219" s="19">
        <f t="shared" si="21"/>
        <v>43167.99</v>
      </c>
      <c r="T219" s="19">
        <v>18416.1</v>
      </c>
      <c r="U219" s="19"/>
      <c r="V219" s="19"/>
      <c r="W219" s="20">
        <f t="shared" si="22"/>
        <v>301433.4</v>
      </c>
      <c r="X219" s="19"/>
      <c r="Y219" s="21">
        <f t="shared" si="23"/>
        <v>301433.4</v>
      </c>
      <c r="Z219" s="22"/>
    </row>
    <row r="220" spans="1:26" ht="13.5">
      <c r="A220" s="23">
        <v>222</v>
      </c>
      <c r="B220" s="24" t="s">
        <v>256</v>
      </c>
      <c r="C220" s="17">
        <f t="shared" si="18"/>
        <v>820509.64</v>
      </c>
      <c r="D220" s="18">
        <v>788602.78</v>
      </c>
      <c r="E220" s="19">
        <v>31906.86</v>
      </c>
      <c r="F220" s="19">
        <v>15926.12</v>
      </c>
      <c r="G220" s="19">
        <v>6601.84</v>
      </c>
      <c r="H220" s="19">
        <f t="shared" si="19"/>
        <v>22527.96</v>
      </c>
      <c r="I220" s="19">
        <v>0</v>
      </c>
      <c r="J220" s="25">
        <v>6302.79</v>
      </c>
      <c r="K220" s="25">
        <v>8130.26</v>
      </c>
      <c r="L220" s="19">
        <v>14460.79</v>
      </c>
      <c r="M220" s="19">
        <v>775.47</v>
      </c>
      <c r="N220" s="19">
        <v>1500.82</v>
      </c>
      <c r="O220" s="19">
        <v>43400</v>
      </c>
      <c r="P220" s="19">
        <v>6319.691826375784</v>
      </c>
      <c r="Q220" s="19">
        <f t="shared" si="20"/>
        <v>49719.69</v>
      </c>
      <c r="R220" s="19"/>
      <c r="S220" s="19">
        <f t="shared" si="21"/>
        <v>49719.69</v>
      </c>
      <c r="T220" s="19">
        <v>62642.76</v>
      </c>
      <c r="U220" s="19">
        <v>9230.51</v>
      </c>
      <c r="V220" s="19"/>
      <c r="W220" s="20">
        <f t="shared" si="22"/>
        <v>995800.6900000001</v>
      </c>
      <c r="X220" s="19">
        <f>11200+14200+14200</f>
        <v>39600</v>
      </c>
      <c r="Y220" s="21">
        <f t="shared" si="23"/>
        <v>1035400.6900000001</v>
      </c>
      <c r="Z220" s="22"/>
    </row>
    <row r="221" spans="1:26" ht="13.5">
      <c r="A221" s="23">
        <v>223</v>
      </c>
      <c r="B221" s="24" t="s">
        <v>257</v>
      </c>
      <c r="C221" s="17">
        <f t="shared" si="18"/>
        <v>251705.75999999998</v>
      </c>
      <c r="D221" s="18">
        <v>242917.21</v>
      </c>
      <c r="E221" s="19">
        <v>8788.55</v>
      </c>
      <c r="F221" s="19">
        <v>4952.55</v>
      </c>
      <c r="G221" s="19">
        <v>1753.19</v>
      </c>
      <c r="H221" s="19">
        <f t="shared" si="19"/>
        <v>6705.74</v>
      </c>
      <c r="I221" s="19">
        <v>0</v>
      </c>
      <c r="J221" s="19">
        <v>0</v>
      </c>
      <c r="K221" s="19">
        <v>0</v>
      </c>
      <c r="L221" s="19">
        <v>0</v>
      </c>
      <c r="M221" s="19">
        <v>143.82</v>
      </c>
      <c r="N221" s="19">
        <v>0</v>
      </c>
      <c r="O221" s="19">
        <v>8926.4</v>
      </c>
      <c r="P221" s="19">
        <v>0</v>
      </c>
      <c r="Q221" s="19">
        <f t="shared" si="20"/>
        <v>8926.4</v>
      </c>
      <c r="R221" s="19">
        <v>15297.6</v>
      </c>
      <c r="S221" s="19">
        <f t="shared" si="21"/>
        <v>24224</v>
      </c>
      <c r="T221" s="19">
        <v>23691.74</v>
      </c>
      <c r="U221" s="19"/>
      <c r="V221" s="19"/>
      <c r="W221" s="20">
        <f t="shared" si="22"/>
        <v>306471.06</v>
      </c>
      <c r="X221" s="19"/>
      <c r="Y221" s="21">
        <f t="shared" si="23"/>
        <v>306471.06</v>
      </c>
      <c r="Z221" s="22"/>
    </row>
    <row r="222" spans="1:26" ht="13.5">
      <c r="A222" s="23">
        <v>224</v>
      </c>
      <c r="B222" s="24" t="s">
        <v>258</v>
      </c>
      <c r="C222" s="17">
        <f t="shared" si="18"/>
        <v>713450.98</v>
      </c>
      <c r="D222" s="18">
        <v>682611.94</v>
      </c>
      <c r="E222" s="19">
        <v>30839.04</v>
      </c>
      <c r="F222" s="19">
        <v>13640.82</v>
      </c>
      <c r="G222" s="19">
        <v>5901.51</v>
      </c>
      <c r="H222" s="19">
        <f t="shared" si="19"/>
        <v>19542.33</v>
      </c>
      <c r="I222" s="19">
        <v>0</v>
      </c>
      <c r="J222" s="19">
        <v>0</v>
      </c>
      <c r="K222" s="19">
        <v>2954.29</v>
      </c>
      <c r="L222" s="19">
        <v>0</v>
      </c>
      <c r="M222" s="19">
        <v>826.83</v>
      </c>
      <c r="N222" s="19">
        <v>1467.25</v>
      </c>
      <c r="O222" s="19">
        <v>39004.21</v>
      </c>
      <c r="P222" s="19">
        <v>5464.042825132456</v>
      </c>
      <c r="Q222" s="19">
        <f t="shared" si="20"/>
        <v>44468.25</v>
      </c>
      <c r="R222" s="19"/>
      <c r="S222" s="19">
        <f t="shared" si="21"/>
        <v>44468.25</v>
      </c>
      <c r="T222" s="19">
        <v>73682.23</v>
      </c>
      <c r="U222" s="19">
        <v>224592</v>
      </c>
      <c r="V222" s="19"/>
      <c r="W222" s="20">
        <f t="shared" si="22"/>
        <v>1080984.16</v>
      </c>
      <c r="X222" s="19"/>
      <c r="Y222" s="21">
        <f t="shared" si="23"/>
        <v>1080984.16</v>
      </c>
      <c r="Z222" s="22"/>
    </row>
    <row r="223" spans="1:26" ht="13.5">
      <c r="A223" s="23">
        <v>225</v>
      </c>
      <c r="B223" s="24" t="s">
        <v>259</v>
      </c>
      <c r="C223" s="17">
        <f t="shared" si="18"/>
        <v>482130.1</v>
      </c>
      <c r="D223" s="18">
        <v>461897.8</v>
      </c>
      <c r="E223" s="19">
        <v>20232.3</v>
      </c>
      <c r="F223" s="19">
        <v>9258.79</v>
      </c>
      <c r="G223" s="19">
        <v>4410.37</v>
      </c>
      <c r="H223" s="19">
        <f t="shared" si="19"/>
        <v>13669.16</v>
      </c>
      <c r="I223" s="19">
        <v>0</v>
      </c>
      <c r="J223" s="19">
        <v>0</v>
      </c>
      <c r="K223" s="19">
        <v>3226.8</v>
      </c>
      <c r="L223" s="19">
        <v>0</v>
      </c>
      <c r="M223" s="19">
        <v>504.17</v>
      </c>
      <c r="N223" s="19">
        <v>0</v>
      </c>
      <c r="O223" s="19">
        <v>36308.79</v>
      </c>
      <c r="P223" s="19">
        <v>4063.060410477586</v>
      </c>
      <c r="Q223" s="19">
        <f t="shared" si="20"/>
        <v>40371.85</v>
      </c>
      <c r="R223" s="19"/>
      <c r="S223" s="19">
        <f t="shared" si="21"/>
        <v>40371.85</v>
      </c>
      <c r="T223" s="19">
        <v>20933.46</v>
      </c>
      <c r="U223" s="19"/>
      <c r="V223" s="19"/>
      <c r="W223" s="20">
        <f t="shared" si="22"/>
        <v>560835.54</v>
      </c>
      <c r="X223" s="19"/>
      <c r="Y223" s="21">
        <f t="shared" si="23"/>
        <v>560835.54</v>
      </c>
      <c r="Z223" s="22"/>
    </row>
    <row r="224" spans="1:26" ht="13.5">
      <c r="A224" s="23">
        <v>226</v>
      </c>
      <c r="B224" s="24" t="s">
        <v>260</v>
      </c>
      <c r="C224" s="17">
        <f t="shared" si="18"/>
        <v>378700.37</v>
      </c>
      <c r="D224" s="18">
        <v>366768.41</v>
      </c>
      <c r="E224" s="19">
        <v>11931.96</v>
      </c>
      <c r="F224" s="19">
        <v>7537.72</v>
      </c>
      <c r="G224" s="19">
        <v>2309.46</v>
      </c>
      <c r="H224" s="19">
        <f t="shared" si="19"/>
        <v>9847.18</v>
      </c>
      <c r="I224" s="19">
        <v>0</v>
      </c>
      <c r="J224" s="19">
        <v>0</v>
      </c>
      <c r="K224" s="19">
        <v>3049.92</v>
      </c>
      <c r="L224" s="19">
        <v>0</v>
      </c>
      <c r="M224" s="19">
        <v>637.56</v>
      </c>
      <c r="N224" s="19">
        <v>1906.24</v>
      </c>
      <c r="O224" s="19">
        <v>14622.31</v>
      </c>
      <c r="P224" s="19">
        <v>0</v>
      </c>
      <c r="Q224" s="19">
        <f t="shared" si="20"/>
        <v>14622.31</v>
      </c>
      <c r="R224" s="19"/>
      <c r="S224" s="19">
        <f t="shared" si="21"/>
        <v>14622.31</v>
      </c>
      <c r="T224" s="19">
        <v>61538.22</v>
      </c>
      <c r="U224" s="19"/>
      <c r="V224" s="19"/>
      <c r="W224" s="20">
        <f t="shared" si="22"/>
        <v>470301.8</v>
      </c>
      <c r="X224" s="19"/>
      <c r="Y224" s="21">
        <f t="shared" si="23"/>
        <v>470301.8</v>
      </c>
      <c r="Z224" s="22"/>
    </row>
    <row r="225" spans="1:26" ht="13.5">
      <c r="A225" s="23">
        <v>227</v>
      </c>
      <c r="B225" s="24" t="s">
        <v>261</v>
      </c>
      <c r="C225" s="17">
        <f t="shared" si="18"/>
        <v>119782.24</v>
      </c>
      <c r="D225" s="18">
        <v>115565.21</v>
      </c>
      <c r="E225" s="19">
        <v>4217.03</v>
      </c>
      <c r="F225" s="19">
        <v>2354.5</v>
      </c>
      <c r="G225" s="19">
        <v>900.42</v>
      </c>
      <c r="H225" s="19">
        <f t="shared" si="19"/>
        <v>3254.92</v>
      </c>
      <c r="I225" s="19">
        <v>0</v>
      </c>
      <c r="J225" s="19">
        <v>0</v>
      </c>
      <c r="K225" s="19">
        <v>5412.28</v>
      </c>
      <c r="L225" s="19">
        <v>0</v>
      </c>
      <c r="M225" s="19">
        <v>124.16</v>
      </c>
      <c r="N225" s="19">
        <v>805.16</v>
      </c>
      <c r="O225" s="19">
        <v>4761.9</v>
      </c>
      <c r="P225" s="19">
        <v>0</v>
      </c>
      <c r="Q225" s="19">
        <f t="shared" si="20"/>
        <v>4761.9</v>
      </c>
      <c r="R225" s="19"/>
      <c r="S225" s="19">
        <f t="shared" si="21"/>
        <v>4761.9</v>
      </c>
      <c r="T225" s="19">
        <v>13541.89</v>
      </c>
      <c r="U225" s="19"/>
      <c r="V225" s="19"/>
      <c r="W225" s="20">
        <f t="shared" si="22"/>
        <v>147682.55</v>
      </c>
      <c r="X225" s="19"/>
      <c r="Y225" s="21">
        <f t="shared" si="23"/>
        <v>147682.55</v>
      </c>
      <c r="Z225" s="22"/>
    </row>
    <row r="226" spans="1:26" ht="27">
      <c r="A226" s="26"/>
      <c r="B226" s="27" t="s">
        <v>262</v>
      </c>
      <c r="C226" s="17">
        <f t="shared" si="18"/>
        <v>0</v>
      </c>
      <c r="D226" s="18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f t="shared" si="21"/>
        <v>0</v>
      </c>
      <c r="T226" s="19"/>
      <c r="U226" s="19">
        <v>4740.19</v>
      </c>
      <c r="V226" s="19"/>
      <c r="W226" s="20">
        <f t="shared" si="22"/>
        <v>4740.19</v>
      </c>
      <c r="X226" s="19"/>
      <c r="Y226" s="21">
        <f t="shared" si="23"/>
        <v>4740.19</v>
      </c>
      <c r="Z226" s="22"/>
    </row>
    <row r="227" spans="1:26" ht="27.75" thickBot="1">
      <c r="A227" s="28"/>
      <c r="B227" s="29" t="s">
        <v>263</v>
      </c>
      <c r="C227" s="30">
        <f t="shared" si="18"/>
        <v>0</v>
      </c>
      <c r="D227" s="31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>
        <f t="shared" si="21"/>
        <v>0</v>
      </c>
      <c r="T227" s="32"/>
      <c r="U227" s="32">
        <v>5668.79</v>
      </c>
      <c r="V227" s="32"/>
      <c r="W227" s="33">
        <f t="shared" si="22"/>
        <v>5668.79</v>
      </c>
      <c r="X227" s="32"/>
      <c r="Y227" s="34">
        <f t="shared" si="23"/>
        <v>5668.79</v>
      </c>
      <c r="Z227" s="22"/>
    </row>
    <row r="228" spans="1:26" ht="14.25" thickBot="1">
      <c r="A228" s="35"/>
      <c r="B228" s="36"/>
      <c r="C228" s="37">
        <f aca="true" t="shared" si="24" ref="C228:X228">SUM(C3:C227)</f>
        <v>163271874.51000002</v>
      </c>
      <c r="D228" s="37">
        <f t="shared" si="24"/>
        <v>158445016.75</v>
      </c>
      <c r="E228" s="37">
        <f t="shared" si="24"/>
        <v>4826857.760000003</v>
      </c>
      <c r="F228" s="37">
        <f t="shared" si="24"/>
        <v>3213410.0200000005</v>
      </c>
      <c r="G228" s="37">
        <f t="shared" si="24"/>
        <v>1326000.05</v>
      </c>
      <c r="H228" s="37">
        <f t="shared" si="24"/>
        <v>4539410.069999999</v>
      </c>
      <c r="I228" s="67">
        <f t="shared" si="24"/>
        <v>333815.04624000005</v>
      </c>
      <c r="J228" s="37">
        <f t="shared" si="24"/>
        <v>392235.2299999999</v>
      </c>
      <c r="K228" s="37">
        <f t="shared" si="24"/>
        <v>897270.3369999997</v>
      </c>
      <c r="L228" s="37">
        <f t="shared" si="24"/>
        <v>594958.3799999999</v>
      </c>
      <c r="M228" s="37">
        <f t="shared" si="24"/>
        <v>206582.6799999999</v>
      </c>
      <c r="N228" s="37">
        <f t="shared" si="24"/>
        <v>516457.45000000007</v>
      </c>
      <c r="O228" s="37">
        <f t="shared" si="24"/>
        <v>7999999.920000001</v>
      </c>
      <c r="P228" s="37">
        <f t="shared" si="24"/>
        <v>600000.0000000001</v>
      </c>
      <c r="Q228" s="37">
        <f t="shared" si="24"/>
        <v>8599999.93</v>
      </c>
      <c r="R228" s="37">
        <f t="shared" si="24"/>
        <v>499999.9999999999</v>
      </c>
      <c r="S228" s="37">
        <f t="shared" si="24"/>
        <v>9099999.929999996</v>
      </c>
      <c r="T228" s="37">
        <f t="shared" si="24"/>
        <v>16512917.59</v>
      </c>
      <c r="U228" s="37">
        <f t="shared" si="24"/>
        <v>12036245.690000001</v>
      </c>
      <c r="V228" s="37">
        <f t="shared" si="24"/>
        <v>172464</v>
      </c>
      <c r="W228" s="38">
        <f t="shared" si="24"/>
        <v>208574230.91323996</v>
      </c>
      <c r="X228" s="37">
        <f t="shared" si="24"/>
        <v>534600</v>
      </c>
      <c r="Y228" s="39">
        <f t="shared" si="23"/>
        <v>209108830.91323996</v>
      </c>
      <c r="Z228" s="22"/>
    </row>
    <row r="229" spans="1:25" ht="13.5">
      <c r="A229" s="40"/>
      <c r="B229" s="41"/>
      <c r="C229" s="42"/>
      <c r="D229" s="43"/>
      <c r="E229" s="44"/>
      <c r="F229" s="45"/>
      <c r="G229" s="45"/>
      <c r="H229" s="45"/>
      <c r="I229" s="45"/>
      <c r="J229" s="44"/>
      <c r="K229" s="44"/>
      <c r="L229" s="44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X229" s="45"/>
      <c r="Y229" s="43"/>
    </row>
    <row r="230" spans="1:33" s="51" customFormat="1" ht="14.25" customHeight="1">
      <c r="A230" s="46"/>
      <c r="B230" s="47"/>
      <c r="C230" s="48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50"/>
      <c r="X230" s="49"/>
      <c r="Y230" s="49"/>
      <c r="Z230"/>
      <c r="AA230"/>
      <c r="AB230" s="7"/>
      <c r="AC230"/>
      <c r="AD230"/>
      <c r="AE230"/>
      <c r="AF230"/>
      <c r="AG230"/>
    </row>
    <row r="231" spans="1:4" ht="13.5">
      <c r="A231" s="52"/>
      <c r="B231" s="53"/>
      <c r="C231" s="54"/>
      <c r="D231" s="55"/>
    </row>
    <row r="232" spans="1:4" ht="13.5">
      <c r="A232" s="52"/>
      <c r="B232" s="53"/>
      <c r="C232" s="54"/>
      <c r="D232" s="55"/>
    </row>
    <row r="233" ht="12.75">
      <c r="D233" s="55"/>
    </row>
    <row r="236" ht="12.75">
      <c r="D236" s="59"/>
    </row>
  </sheetData>
  <mergeCells count="2">
    <mergeCell ref="Q1:S1"/>
    <mergeCell ref="W1:W2"/>
  </mergeCells>
  <printOptions horizontalCentered="1"/>
  <pageMargins left="0.2" right="0.19" top="0.984251968503937" bottom="0.5905511811023622" header="0.39370078740157477" footer="0.19685039370078738"/>
  <pageSetup horizontalDpi="600" verticalDpi="600" orientation="landscape" paperSize="9" scale="80" r:id="rId1"/>
  <headerFooter alignWithMargins="0">
    <oddHeader>&amp;CAllegato parte integrante
allegato</oddHeader>
    <oddFooter xml:space="preserve">&amp;CPag. &amp;P di &amp;N  All. 002 -  - Riferimento: 2006-S110-00493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INFORMATICA TRENTINA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IT019</dc:creator>
  <cp:keywords/>
  <dc:description/>
  <cp:lastModifiedBy>PR30001</cp:lastModifiedBy>
  <cp:lastPrinted>2001-12-14T14:43:56Z</cp:lastPrinted>
  <dcterms:created xsi:type="dcterms:W3CDTF">2001-06-14T15:17:24Z</dcterms:created>
  <dcterms:modified xsi:type="dcterms:W3CDTF">2006-11-21T08:44:14Z</dcterms:modified>
  <cp:category/>
  <cp:version/>
  <cp:contentType/>
  <cp:contentStatus/>
</cp:coreProperties>
</file>